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5年度\表6(R5用）\"/>
    </mc:Choice>
  </mc:AlternateContent>
  <xr:revisionPtr revIDLastSave="0" documentId="13_ncr:1_{7B39FCBC-5644-4802-A731-D4163560B1E7}" xr6:coauthVersionLast="36" xr6:coauthVersionMax="47" xr10:uidLastSave="{00000000-0000-0000-0000-000000000000}"/>
  <bookViews>
    <workbookView xWindow="0" yWindow="0" windowWidth="28800" windowHeight="12015" tabRatio="885" xr2:uid="{00000000-000D-0000-FFFF-FFFF00000000}"/>
  </bookViews>
  <sheets>
    <sheet name="（A）R2本入　R05プログラム入学 41a  " sheetId="29" r:id="rId1"/>
    <sheet name="（A）R07専攻科入学 42a " sheetId="28" r:id="rId2"/>
    <sheet name="R06年度以降（その他の評価一覧）" sheetId="30" r:id="rId3"/>
  </sheets>
  <definedNames>
    <definedName name="_xlnm.Print_Area" localSheetId="1">'（A）R07専攻科入学 42a '!$B$3:$R$49</definedName>
    <definedName name="_xlnm.Print_Area" localSheetId="0">'（A）R2本入　R05プログラム入学 41a  '!$B$3:$R$48</definedName>
    <definedName name="_xlnm.Print_Area" localSheetId="2">'R06年度以降（その他の評価一覧）'!$B$3:$H$38</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3" i="30" l="1"/>
  <c r="J38" i="30"/>
  <c r="J35" i="30"/>
  <c r="J34" i="30"/>
  <c r="J32" i="30"/>
  <c r="J31" i="30"/>
  <c r="J30" i="30"/>
  <c r="J29" i="30"/>
  <c r="J28" i="30"/>
  <c r="J27" i="30"/>
  <c r="J26" i="30"/>
  <c r="J25" i="30"/>
  <c r="J24" i="30"/>
  <c r="J23" i="30"/>
  <c r="J22" i="30"/>
  <c r="J21" i="30"/>
  <c r="J20" i="30"/>
  <c r="J19" i="30"/>
  <c r="J17" i="30"/>
  <c r="J16" i="30"/>
  <c r="J15" i="30"/>
  <c r="J14" i="30"/>
  <c r="J13" i="30"/>
  <c r="J12" i="30"/>
  <c r="J11" i="30"/>
  <c r="J5" i="30"/>
  <c r="J4" i="30"/>
  <c r="AX18" i="29"/>
  <c r="AM18" i="29"/>
  <c r="R18" i="29"/>
  <c r="H18" i="29"/>
  <c r="AW46" i="29" l="1"/>
  <c r="AU46" i="29"/>
  <c r="AT46" i="29"/>
  <c r="AR46" i="29"/>
  <c r="AX43" i="29"/>
  <c r="AL43" i="29"/>
  <c r="R43" i="29"/>
  <c r="H43" i="29"/>
  <c r="AL42" i="29"/>
  <c r="R42" i="29"/>
  <c r="H42" i="29"/>
  <c r="AX42" i="29" s="1"/>
  <c r="AX41" i="29"/>
  <c r="AL41" i="29"/>
  <c r="R41" i="29"/>
  <c r="H41" i="29"/>
  <c r="AX40" i="29"/>
  <c r="R40" i="29"/>
  <c r="H40" i="29"/>
  <c r="AX39" i="29"/>
  <c r="R39" i="29"/>
  <c r="AX38" i="29"/>
  <c r="R38" i="29"/>
  <c r="H38" i="29"/>
  <c r="AX37" i="29"/>
  <c r="R37" i="29"/>
  <c r="H37" i="29"/>
  <c r="AX36" i="29"/>
  <c r="R36" i="29"/>
  <c r="H36" i="29"/>
  <c r="AS35" i="29"/>
  <c r="AL35" i="29"/>
  <c r="R35" i="29"/>
  <c r="H35" i="29"/>
  <c r="AX35" i="29" s="1"/>
  <c r="AX34" i="29"/>
  <c r="R34" i="29"/>
  <c r="H34" i="29"/>
  <c r="AV33" i="29"/>
  <c r="AQ33" i="29"/>
  <c r="R33" i="29"/>
  <c r="H33" i="29"/>
  <c r="AX33" i="29" s="1"/>
  <c r="AX32" i="29"/>
  <c r="AV32" i="29"/>
  <c r="AQ32" i="29"/>
  <c r="R32" i="29"/>
  <c r="H32" i="29"/>
  <c r="AV31" i="29"/>
  <c r="AQ31" i="29"/>
  <c r="R31" i="29"/>
  <c r="H31" i="29"/>
  <c r="AX31" i="29" s="1"/>
  <c r="AV30" i="29"/>
  <c r="AQ30" i="29"/>
  <c r="R30" i="29"/>
  <c r="H30" i="29"/>
  <c r="AX30" i="29" s="1"/>
  <c r="AX29" i="29"/>
  <c r="AV29" i="29"/>
  <c r="AQ29" i="29"/>
  <c r="R29" i="29"/>
  <c r="H29" i="29"/>
  <c r="R28" i="29"/>
  <c r="H28" i="29"/>
  <c r="AX28" i="29" s="1"/>
  <c r="AX27" i="29"/>
  <c r="R27" i="29"/>
  <c r="H27" i="29"/>
  <c r="AX26" i="29"/>
  <c r="AS26" i="29"/>
  <c r="AP26" i="29"/>
  <c r="R26" i="29"/>
  <c r="AS25" i="29"/>
  <c r="AP25" i="29"/>
  <c r="R25" i="29"/>
  <c r="H25" i="29"/>
  <c r="AX25" i="29" s="1"/>
  <c r="AS24" i="29"/>
  <c r="AP24" i="29"/>
  <c r="R24" i="29"/>
  <c r="H24" i="29"/>
  <c r="AX24" i="29" s="1"/>
  <c r="AX23" i="29"/>
  <c r="AS23" i="29"/>
  <c r="AS46" i="29" s="1"/>
  <c r="AP23" i="29"/>
  <c r="AP46" i="29" s="1"/>
  <c r="R23" i="29"/>
  <c r="H23" i="29"/>
  <c r="AL22" i="29"/>
  <c r="R22" i="29"/>
  <c r="H22" i="29"/>
  <c r="AX22" i="29" s="1"/>
  <c r="AX21" i="29"/>
  <c r="AL21" i="29"/>
  <c r="R21" i="29"/>
  <c r="H21" i="29"/>
  <c r="AL20" i="29"/>
  <c r="R20" i="29"/>
  <c r="H20" i="29"/>
  <c r="AX20" i="29" s="1"/>
  <c r="AX19" i="29"/>
  <c r="AM19" i="29"/>
  <c r="R19" i="29"/>
  <c r="H19" i="29"/>
  <c r="AX17" i="29"/>
  <c r="AM17" i="29"/>
  <c r="R17" i="29"/>
  <c r="H17" i="29"/>
  <c r="AM16" i="29"/>
  <c r="R16" i="29"/>
  <c r="H16" i="29"/>
  <c r="AX16" i="29" s="1"/>
  <c r="AX15" i="29"/>
  <c r="AO15" i="29"/>
  <c r="R15" i="29"/>
  <c r="H15" i="29"/>
  <c r="AX14" i="29"/>
  <c r="AO14" i="29"/>
  <c r="R14" i="29"/>
  <c r="H14" i="29"/>
  <c r="AX13" i="29"/>
  <c r="AO13" i="29"/>
  <c r="R13" i="29"/>
  <c r="H13" i="29"/>
  <c r="AO12" i="29"/>
  <c r="R12" i="29"/>
  <c r="H12" i="29"/>
  <c r="AX12" i="29" s="1"/>
  <c r="AX11" i="29"/>
  <c r="AN11" i="29"/>
  <c r="R11" i="29"/>
  <c r="H11" i="29"/>
  <c r="AN10" i="29"/>
  <c r="AN46" i="29" s="1"/>
  <c r="AN48" i="28" s="1"/>
  <c r="AN52" i="28" s="1"/>
  <c r="R10" i="29"/>
  <c r="H10" i="29"/>
  <c r="AX10" i="29" s="1"/>
  <c r="AX9" i="29"/>
  <c r="AL9" i="29"/>
  <c r="R9" i="29"/>
  <c r="H9" i="29"/>
  <c r="AL8" i="29"/>
  <c r="R8" i="29"/>
  <c r="H8" i="29"/>
  <c r="AX8" i="29" s="1"/>
  <c r="AX7" i="29"/>
  <c r="AL7" i="29"/>
  <c r="R7" i="29"/>
  <c r="H7" i="29"/>
  <c r="AM46" i="29" l="1"/>
  <c r="AM48" i="28" s="1"/>
  <c r="AO46" i="29"/>
  <c r="AO48" i="28" s="1"/>
  <c r="AQ46" i="29"/>
  <c r="AV46" i="29"/>
  <c r="AS47" i="29" s="1"/>
  <c r="AX46" i="29"/>
  <c r="AL46" i="29"/>
  <c r="AL26" i="28"/>
  <c r="R26" i="28" l="1"/>
  <c r="H26" i="28"/>
  <c r="AX26" i="28" l="1"/>
  <c r="BB26" i="28"/>
  <c r="BE45" i="28"/>
  <c r="AX45" i="28"/>
  <c r="AV45" i="28"/>
  <c r="AQ45" i="28"/>
  <c r="R45" i="28"/>
  <c r="H45" i="28"/>
  <c r="AL44" i="28"/>
  <c r="R44" i="28"/>
  <c r="H44" i="28"/>
  <c r="AX44" i="28" s="1"/>
  <c r="BE43" i="28"/>
  <c r="AX43" i="28"/>
  <c r="AS43" i="28"/>
  <c r="AP43" i="28"/>
  <c r="R43" i="28"/>
  <c r="H43" i="28"/>
  <c r="BE42" i="28"/>
  <c r="AX42" i="28"/>
  <c r="AT42" i="28"/>
  <c r="AL42" i="28"/>
  <c r="R42" i="28"/>
  <c r="H42" i="28"/>
  <c r="AU41" i="28"/>
  <c r="AU48" i="28" s="1"/>
  <c r="AL41" i="28"/>
  <c r="R41" i="28"/>
  <c r="H41" i="28"/>
  <c r="BE41" i="28" s="1"/>
  <c r="BE40" i="28"/>
  <c r="AX40" i="28"/>
  <c r="R40" i="28"/>
  <c r="H40" i="28"/>
  <c r="BE39" i="28"/>
  <c r="AX39" i="28"/>
  <c r="R39" i="28"/>
  <c r="H39" i="28"/>
  <c r="AV38" i="28"/>
  <c r="AQ38" i="28"/>
  <c r="R38" i="28"/>
  <c r="H38" i="28"/>
  <c r="AX38" i="28" s="1"/>
  <c r="BE37" i="28"/>
  <c r="AX37" i="28"/>
  <c r="R37" i="28"/>
  <c r="H37" i="28"/>
  <c r="BE36" i="28"/>
  <c r="AX36" i="28"/>
  <c r="R36" i="28"/>
  <c r="H36" i="28"/>
  <c r="BE35" i="28"/>
  <c r="AX35" i="28"/>
  <c r="R35" i="28"/>
  <c r="H35" i="28"/>
  <c r="AS34" i="28"/>
  <c r="AP34" i="28"/>
  <c r="R34" i="28"/>
  <c r="H34" i="28"/>
  <c r="BE34" i="28" s="1"/>
  <c r="BB33" i="28"/>
  <c r="AL33" i="28"/>
  <c r="R33" i="28"/>
  <c r="H33" i="28"/>
  <c r="AX33" i="28" s="1"/>
  <c r="BB32" i="28"/>
  <c r="AX32" i="28"/>
  <c r="AL32" i="28"/>
  <c r="R32" i="28"/>
  <c r="H32" i="28"/>
  <c r="AL31" i="28"/>
  <c r="R31" i="28"/>
  <c r="H31" i="28"/>
  <c r="BB31" i="28" s="1"/>
  <c r="BB30" i="28"/>
  <c r="AX30" i="28"/>
  <c r="AL30" i="28"/>
  <c r="R30" i="28"/>
  <c r="H30" i="28"/>
  <c r="BB29" i="28"/>
  <c r="AX29" i="28"/>
  <c r="AR29" i="28"/>
  <c r="R29" i="28"/>
  <c r="H29" i="28"/>
  <c r="AR28" i="28"/>
  <c r="AR48" i="28" s="1"/>
  <c r="R28" i="28"/>
  <c r="H28" i="28"/>
  <c r="BB28" i="28" s="1"/>
  <c r="BB27" i="28"/>
  <c r="AX27" i="28"/>
  <c r="AL27" i="28"/>
  <c r="R27" i="28"/>
  <c r="H27" i="28"/>
  <c r="BB25" i="28"/>
  <c r="AX25" i="28"/>
  <c r="AL25" i="28"/>
  <c r="R25" i="28"/>
  <c r="H25" i="28"/>
  <c r="AL24" i="28"/>
  <c r="R24" i="28"/>
  <c r="H24" i="28"/>
  <c r="BB24" i="28" s="1"/>
  <c r="BD23" i="28"/>
  <c r="AX23" i="28"/>
  <c r="R23" i="28"/>
  <c r="BD22" i="28"/>
  <c r="AT22" i="28"/>
  <c r="AT48" i="28" s="1"/>
  <c r="AL22" i="28"/>
  <c r="R22" i="28"/>
  <c r="H22" i="28"/>
  <c r="AX22" i="28" s="1"/>
  <c r="AL21" i="28"/>
  <c r="R21" i="28"/>
  <c r="H21" i="28"/>
  <c r="BD21" i="28" s="1"/>
  <c r="BD20" i="28"/>
  <c r="AX20" i="28"/>
  <c r="AV20" i="28"/>
  <c r="R20" i="28"/>
  <c r="H20" i="28"/>
  <c r="BD19" i="28"/>
  <c r="AL19" i="28"/>
  <c r="R19" i="28"/>
  <c r="H19" i="28"/>
  <c r="AX19" i="28" s="1"/>
  <c r="BD18" i="28"/>
  <c r="AX18" i="28"/>
  <c r="AL18" i="28"/>
  <c r="R18" i="28"/>
  <c r="H18" i="28"/>
  <c r="BD17" i="28"/>
  <c r="AX17" i="28"/>
  <c r="R17" i="28"/>
  <c r="H17" i="28"/>
  <c r="BD16" i="28"/>
  <c r="AX16" i="28"/>
  <c r="AL16" i="28"/>
  <c r="R16" i="28"/>
  <c r="H16" i="28"/>
  <c r="BA15" i="28"/>
  <c r="AX15" i="28"/>
  <c r="AL15" i="28"/>
  <c r="R15" i="28"/>
  <c r="H15" i="28"/>
  <c r="AW14" i="28"/>
  <c r="AW48" i="28" s="1"/>
  <c r="AL14" i="28"/>
  <c r="R14" i="28"/>
  <c r="H14" i="28"/>
  <c r="BA14" i="28" s="1"/>
  <c r="BC13" i="28"/>
  <c r="AX13" i="28"/>
  <c r="R13" i="28"/>
  <c r="H13" i="28"/>
  <c r="BC12" i="28"/>
  <c r="AX12" i="28"/>
  <c r="R12" i="28"/>
  <c r="H12" i="28"/>
  <c r="BC11" i="28"/>
  <c r="AL11" i="28"/>
  <c r="R11" i="28"/>
  <c r="H11" i="28"/>
  <c r="AX11" i="28" s="1"/>
  <c r="AL10" i="28"/>
  <c r="R10" i="28"/>
  <c r="H10" i="28"/>
  <c r="AX10" i="28" s="1"/>
  <c r="BC9" i="28"/>
  <c r="AX9" i="28"/>
  <c r="R9" i="28"/>
  <c r="H9" i="28"/>
  <c r="BC8" i="28"/>
  <c r="AX8" i="28"/>
  <c r="AL8" i="28"/>
  <c r="R8" i="28"/>
  <c r="H8" i="28"/>
  <c r="AL7" i="28"/>
  <c r="R7" i="28"/>
  <c r="H7" i="28"/>
  <c r="AX7" i="28" s="1"/>
  <c r="AP48" i="28" l="1"/>
  <c r="AX31" i="28"/>
  <c r="AX34" i="28"/>
  <c r="AX41" i="28"/>
  <c r="AZ7" i="28"/>
  <c r="AZ48" i="28" s="1"/>
  <c r="AZ52" i="28" s="1"/>
  <c r="AX14" i="28"/>
  <c r="AX24" i="28"/>
  <c r="BE44" i="28"/>
  <c r="BE38" i="28"/>
  <c r="BE48" i="28" s="1"/>
  <c r="BE52" i="28" s="1"/>
  <c r="BC10" i="28"/>
  <c r="BC48" i="28" s="1"/>
  <c r="BC52" i="28" s="1"/>
  <c r="AX28" i="28"/>
  <c r="AX21" i="28"/>
  <c r="AL48" i="28"/>
  <c r="AL52" i="28" s="1"/>
  <c r="AQ48" i="28"/>
  <c r="AS48" i="28"/>
  <c r="AV48" i="28"/>
  <c r="BA48" i="28"/>
  <c r="BA52" i="28" s="1"/>
  <c r="AW52" i="28"/>
  <c r="BB48" i="28"/>
  <c r="BB52" i="28" s="1"/>
  <c r="BD48" i="28"/>
  <c r="BD52" i="28" s="1"/>
  <c r="AX48" i="28" l="1"/>
  <c r="AZ49" i="28"/>
  <c r="AZ53" i="28" s="1"/>
  <c r="AT52" i="28" l="1"/>
  <c r="AS52" i="28" l="1"/>
  <c r="AO52" i="28"/>
  <c r="AM52" i="28"/>
  <c r="AX52" i="28"/>
  <c r="AU52" i="28" l="1"/>
  <c r="AV52" i="28"/>
  <c r="AP52" i="28"/>
  <c r="AQ52" i="28"/>
  <c r="AR52" i="28"/>
  <c r="AS49" i="28" l="1"/>
  <c r="AS53" i="28" s="1"/>
</calcChain>
</file>

<file path=xl/sharedStrings.xml><?xml version="1.0" encoding="utf-8"?>
<sst xmlns="http://schemas.openxmlformats.org/spreadsheetml/2006/main" count="868" uniqueCount="315">
  <si>
    <t>建築学実験</t>
    <rPh sb="0" eb="3">
      <t>ケンチクガク</t>
    </rPh>
    <rPh sb="3" eb="5">
      <t>ジッケン</t>
    </rPh>
    <phoneticPr fontId="2"/>
  </si>
  <si>
    <t>　</t>
  </si>
  <si>
    <t>実験</t>
    <rPh sb="0" eb="2">
      <t>ジッケン</t>
    </rPh>
    <phoneticPr fontId="4"/>
  </si>
  <si>
    <t>構造設計演習</t>
    <rPh sb="0" eb="2">
      <t>コウゾウ</t>
    </rPh>
    <rPh sb="2" eb="4">
      <t>セッケイ</t>
    </rPh>
    <rPh sb="4" eb="6">
      <t>エンシュウ</t>
    </rPh>
    <phoneticPr fontId="4"/>
  </si>
  <si>
    <t>講義</t>
    <rPh sb="0" eb="2">
      <t>コウギ</t>
    </rPh>
    <phoneticPr fontId="2"/>
  </si>
  <si>
    <t>演習</t>
    <rPh sb="0" eb="2">
      <t>エンシュウ</t>
    </rPh>
    <phoneticPr fontId="2"/>
  </si>
  <si>
    <t>△b④</t>
  </si>
  <si>
    <t>△b</t>
  </si>
  <si>
    <t>△④</t>
  </si>
  <si>
    <t>△①</t>
  </si>
  <si>
    <t>建築学研究</t>
    <rPh sb="0" eb="3">
      <t>ケンチクガク</t>
    </rPh>
    <rPh sb="3" eb="5">
      <t>ケンキュウ</t>
    </rPh>
    <phoneticPr fontId="2"/>
  </si>
  <si>
    <t>それぞれ
１科目以上</t>
    <phoneticPr fontId="6"/>
  </si>
  <si>
    <t>修得科目</t>
    <rPh sb="0" eb="2">
      <t>シュウトク</t>
    </rPh>
    <phoneticPr fontId="6"/>
  </si>
  <si>
    <t>D1</t>
    <phoneticPr fontId="4"/>
  </si>
  <si>
    <t>専攻科２年（４年）</t>
    <rPh sb="0" eb="3">
      <t>センコウカ</t>
    </rPh>
    <rPh sb="4" eb="5">
      <t>ネン</t>
    </rPh>
    <rPh sb="7" eb="8">
      <t>ネン</t>
    </rPh>
    <phoneticPr fontId="4"/>
  </si>
  <si>
    <t>建築設計演習</t>
    <rPh sb="0" eb="2">
      <t>ケンチク</t>
    </rPh>
    <rPh sb="2" eb="4">
      <t>セッケイ</t>
    </rPh>
    <rPh sb="4" eb="6">
      <t>エンシュウ</t>
    </rPh>
    <phoneticPr fontId="2"/>
  </si>
  <si>
    <t>建築デザイン</t>
    <rPh sb="0" eb="2">
      <t>ケンチク</t>
    </rPh>
    <phoneticPr fontId="2"/>
  </si>
  <si>
    <t>建築生産学</t>
    <rPh sb="0" eb="2">
      <t>ケンチク</t>
    </rPh>
    <rPh sb="2" eb="4">
      <t>セイサン</t>
    </rPh>
    <rPh sb="4" eb="5">
      <t>ガク</t>
    </rPh>
    <phoneticPr fontId="2"/>
  </si>
  <si>
    <t>本科一般科目</t>
    <rPh sb="0" eb="2">
      <t>ホンカ</t>
    </rPh>
    <rPh sb="2" eb="4">
      <t>イッパン</t>
    </rPh>
    <phoneticPr fontId="4"/>
  </si>
  <si>
    <t>国語</t>
    <rPh sb="0" eb="2">
      <t>コクゴ</t>
    </rPh>
    <phoneticPr fontId="4"/>
  </si>
  <si>
    <t>専攻科での区分</t>
    <rPh sb="0" eb="2">
      <t>センコウ</t>
    </rPh>
    <rPh sb="2" eb="3">
      <t>ホンカ</t>
    </rPh>
    <rPh sb="5" eb="7">
      <t>クブン</t>
    </rPh>
    <phoneticPr fontId="2"/>
  </si>
  <si>
    <t>入力部分</t>
    <rPh sb="0" eb="2">
      <t>ニュウリョク</t>
    </rPh>
    <rPh sb="2" eb="4">
      <t>ブブン</t>
    </rPh>
    <phoneticPr fontId="6"/>
  </si>
  <si>
    <t>豊かな創造性</t>
    <rPh sb="0" eb="1">
      <t>ユタ</t>
    </rPh>
    <rPh sb="3" eb="6">
      <t>ソウゾウセイ</t>
    </rPh>
    <phoneticPr fontId="6"/>
  </si>
  <si>
    <t>RC構造学</t>
    <rPh sb="2" eb="4">
      <t>コウゾウ</t>
    </rPh>
    <rPh sb="4" eb="5">
      <t>ガク</t>
    </rPh>
    <phoneticPr fontId="2"/>
  </si>
  <si>
    <t>建築環境工学（5年）</t>
    <rPh sb="0" eb="2">
      <t>ケンチク</t>
    </rPh>
    <rPh sb="2" eb="4">
      <t>カンキョウ</t>
    </rPh>
    <rPh sb="4" eb="6">
      <t>コウガク</t>
    </rPh>
    <rPh sb="8" eb="9">
      <t>ネン</t>
    </rPh>
    <phoneticPr fontId="2"/>
  </si>
  <si>
    <t>4単位以上</t>
    <rPh sb="1" eb="5">
      <t>タンイイジョウ</t>
    </rPh>
    <phoneticPr fontId="4"/>
  </si>
  <si>
    <t>氏　名</t>
    <rPh sb="0" eb="3">
      <t>シメイ</t>
    </rPh>
    <phoneticPr fontId="6"/>
  </si>
  <si>
    <t>応用物理</t>
    <rPh sb="0" eb="2">
      <t>オウヨウ</t>
    </rPh>
    <rPh sb="2" eb="4">
      <t>ブツリ</t>
    </rPh>
    <phoneticPr fontId="2"/>
  </si>
  <si>
    <t>△B</t>
  </si>
  <si>
    <t>△A</t>
  </si>
  <si>
    <t>○⑤</t>
  </si>
  <si>
    <t>建築情報処理</t>
    <rPh sb="0" eb="2">
      <t>ケンチク</t>
    </rPh>
    <rPh sb="2" eb="4">
      <t>ジョウホウ</t>
    </rPh>
    <rPh sb="4" eb="6">
      <t>ショリ</t>
    </rPh>
    <phoneticPr fontId="4"/>
  </si>
  <si>
    <t>建築実務実習</t>
    <rPh sb="0" eb="2">
      <t>ケンチク</t>
    </rPh>
    <rPh sb="2" eb="4">
      <t>ジツム</t>
    </rPh>
    <rPh sb="4" eb="6">
      <t>ジッシュウ</t>
    </rPh>
    <phoneticPr fontId="4"/>
  </si>
  <si>
    <t>Ⅴ・専門工学科目</t>
    <rPh sb="2" eb="4">
      <t>センモン</t>
    </rPh>
    <rPh sb="4" eb="8">
      <t>コウガクカモク</t>
    </rPh>
    <phoneticPr fontId="4"/>
  </si>
  <si>
    <t>必修</t>
    <rPh sb="0" eb="2">
      <t>ヒッシュウ</t>
    </rPh>
    <phoneticPr fontId="6"/>
  </si>
  <si>
    <t>優れた知性</t>
    <rPh sb="0" eb="1">
      <t>スグ</t>
    </rPh>
    <rPh sb="3" eb="5">
      <t>チセイ</t>
    </rPh>
    <phoneticPr fontId="6"/>
  </si>
  <si>
    <t>高度な社会性</t>
    <rPh sb="0" eb="2">
      <t>コウド</t>
    </rPh>
    <rPh sb="3" eb="6">
      <t>シャカイセイ</t>
    </rPh>
    <phoneticPr fontId="6"/>
  </si>
  <si>
    <t>D2</t>
    <phoneticPr fontId="4"/>
  </si>
  <si>
    <t>D3</t>
    <phoneticPr fontId="4"/>
  </si>
  <si>
    <t>A</t>
    <phoneticPr fontId="6"/>
  </si>
  <si>
    <t>B</t>
    <phoneticPr fontId="6"/>
  </si>
  <si>
    <t>C</t>
    <phoneticPr fontId="6"/>
  </si>
  <si>
    <t>c</t>
    <phoneticPr fontId="6"/>
  </si>
  <si>
    <t>ｺﾝｸﾘｰﾄ構造特論</t>
    <rPh sb="6" eb="8">
      <t>コウゾウ</t>
    </rPh>
    <rPh sb="8" eb="9">
      <t>トク</t>
    </rPh>
    <rPh sb="9" eb="10">
      <t>ロン</t>
    </rPh>
    <phoneticPr fontId="4"/>
  </si>
  <si>
    <t>１科目以上</t>
    <rPh sb="1" eb="3">
      <t>カモク</t>
    </rPh>
    <rPh sb="3" eb="5">
      <t>イジョウ</t>
    </rPh>
    <phoneticPr fontId="6"/>
  </si>
  <si>
    <t>専攻科の
修了要件</t>
    <rPh sb="0" eb="3">
      <t>センコウカ</t>
    </rPh>
    <rPh sb="5" eb="9">
      <t>シュウリョウヨウケン</t>
    </rPh>
    <phoneticPr fontId="6"/>
  </si>
  <si>
    <t>単位数</t>
    <rPh sb="0" eb="3">
      <t>タンイスウ</t>
    </rPh>
    <phoneticPr fontId="2"/>
  </si>
  <si>
    <t>豊かな人間性
確かな実行力</t>
    <rPh sb="0" eb="1">
      <t>ユタ</t>
    </rPh>
    <rPh sb="3" eb="6">
      <t>ニンゲンセイ</t>
    </rPh>
    <rPh sb="7" eb="8">
      <t>タシ</t>
    </rPh>
    <rPh sb="10" eb="13">
      <t>ジッコウリョク</t>
    </rPh>
    <phoneticPr fontId="6"/>
  </si>
  <si>
    <t>成績</t>
    <phoneticPr fontId="6"/>
  </si>
  <si>
    <t>必修科目</t>
    <phoneticPr fontId="6"/>
  </si>
  <si>
    <t>選択必修科目</t>
    <phoneticPr fontId="6"/>
  </si>
  <si>
    <t>６・修得単位数</t>
    <phoneticPr fontId="6"/>
  </si>
  <si>
    <t>A1</t>
    <phoneticPr fontId="4"/>
  </si>
  <si>
    <t>A2</t>
    <phoneticPr fontId="4"/>
  </si>
  <si>
    <t>B1</t>
    <phoneticPr fontId="4"/>
  </si>
  <si>
    <t>B2</t>
    <phoneticPr fontId="4"/>
  </si>
  <si>
    <t>合否判定</t>
    <rPh sb="0" eb="2">
      <t>ゴウヒ</t>
    </rPh>
    <rPh sb="2" eb="4">
      <t>ハンテイ</t>
    </rPh>
    <phoneticPr fontId="2"/>
  </si>
  <si>
    <t>建築設計演習</t>
    <rPh sb="0" eb="2">
      <t>ケンチク</t>
    </rPh>
    <rPh sb="2" eb="4">
      <t>セッケイ</t>
    </rPh>
    <rPh sb="4" eb="6">
      <t>エンシュウ</t>
    </rPh>
    <phoneticPr fontId="4"/>
  </si>
  <si>
    <t>総合英語</t>
  </si>
  <si>
    <t>必修</t>
  </si>
  <si>
    <t>講義</t>
  </si>
  <si>
    <t>本科専門科目</t>
    <rPh sb="0" eb="1">
      <t>ホン</t>
    </rPh>
    <rPh sb="1" eb="2">
      <t>カ</t>
    </rPh>
    <rPh sb="2" eb="4">
      <t>センモン</t>
    </rPh>
    <rPh sb="4" eb="6">
      <t>カモク</t>
    </rPh>
    <phoneticPr fontId="2"/>
  </si>
  <si>
    <t>前期</t>
    <rPh sb="0" eb="2">
      <t>ゼンキ</t>
    </rPh>
    <phoneticPr fontId="4"/>
  </si>
  <si>
    <t>建築CAD設計演習</t>
    <rPh sb="0" eb="2">
      <t>ケンチク</t>
    </rPh>
    <rPh sb="5" eb="7">
      <t>セッケイ</t>
    </rPh>
    <rPh sb="7" eb="9">
      <t>エンシュウ</t>
    </rPh>
    <phoneticPr fontId="4"/>
  </si>
  <si>
    <t>※ 教育目標達成度評価科目【△A,△B,△C,△a,△b,△c】から、それぞれ1科目以上を修得
※ 基礎工学の科目【△①〜△⑤】から、それぞれ１科目以上、全体で６科目以上を修得
※ 上記選択必修科目はプログラム1年〜4年を対象とする。</t>
    <rPh sb="91" eb="93">
      <t>ジョウキ</t>
    </rPh>
    <rPh sb="93" eb="97">
      <t>センタクヒッシュウ</t>
    </rPh>
    <rPh sb="97" eb="99">
      <t>カモク</t>
    </rPh>
    <rPh sb="106" eb="107">
      <t>ネン</t>
    </rPh>
    <rPh sb="109" eb="110">
      <t>ネン</t>
    </rPh>
    <rPh sb="111" eb="113">
      <t>タイショウ</t>
    </rPh>
    <phoneticPr fontId="6"/>
  </si>
  <si>
    <t>６科目以上</t>
    <rPh sb="1" eb="3">
      <t>カモク</t>
    </rPh>
    <rPh sb="3" eb="5">
      <t>イジョウ</t>
    </rPh>
    <phoneticPr fontId="6"/>
  </si>
  <si>
    <t>選択</t>
  </si>
  <si>
    <t>倫理学</t>
  </si>
  <si>
    <t>中国古典学</t>
  </si>
  <si>
    <t>文章表現法</t>
  </si>
  <si>
    <t>共通科目</t>
  </si>
  <si>
    <t>線形数学</t>
  </si>
  <si>
    <t>統計学特論</t>
  </si>
  <si>
    <t>都市計画学</t>
    <rPh sb="0" eb="2">
      <t>トシ</t>
    </rPh>
    <rPh sb="2" eb="5">
      <t>ケイカクガク</t>
    </rPh>
    <phoneticPr fontId="2"/>
  </si>
  <si>
    <t>専攻科での選択・必修の別</t>
    <rPh sb="0" eb="2">
      <t>センコウ</t>
    </rPh>
    <rPh sb="2" eb="3">
      <t>ホンカ</t>
    </rPh>
    <rPh sb="11" eb="12">
      <t>ベツ</t>
    </rPh>
    <phoneticPr fontId="6"/>
  </si>
  <si>
    <t>授業科目</t>
    <rPh sb="0" eb="2">
      <t>ジュギョウ</t>
    </rPh>
    <rPh sb="2" eb="4">
      <t>カモク</t>
    </rPh>
    <phoneticPr fontId="2"/>
  </si>
  <si>
    <t>専門科目</t>
    <rPh sb="0" eb="4">
      <t>センモンカモク</t>
    </rPh>
    <phoneticPr fontId="4"/>
  </si>
  <si>
    <t>後期</t>
    <rPh sb="0" eb="2">
      <t>コウキ</t>
    </rPh>
    <phoneticPr fontId="4"/>
  </si>
  <si>
    <t>必修</t>
    <phoneticPr fontId="4"/>
  </si>
  <si>
    <t>知的財産権</t>
    <rPh sb="2" eb="4">
      <t>ザイサン</t>
    </rPh>
    <phoneticPr fontId="4"/>
  </si>
  <si>
    <t>建築学特論</t>
    <rPh sb="0" eb="3">
      <t>ケンチクガク</t>
    </rPh>
    <rPh sb="3" eb="5">
      <t>トクロン</t>
    </rPh>
    <phoneticPr fontId="4"/>
  </si>
  <si>
    <t>必修・選択必修のまとめ</t>
  </si>
  <si>
    <t>国際文化論Ⅰ</t>
    <rPh sb="0" eb="2">
      <t>コクサイ</t>
    </rPh>
    <rPh sb="2" eb="5">
      <t>ブンカロン</t>
    </rPh>
    <phoneticPr fontId="4"/>
  </si>
  <si>
    <t>※ 教育目標達成度評価科目【△A,△B,△C, △a,△b,△c】から、それぞれ1科目以上を修得
※ 基礎工学の科目【△①〜△⑤】から、それぞれ１科目以上、全体で６科目以上を修得
※ 上記選択必修科目はプログラム1年〜4年を対象とする。</t>
    <rPh sb="92" eb="94">
      <t>ジョウキ</t>
    </rPh>
    <rPh sb="94" eb="98">
      <t>センタクヒッシュウ</t>
    </rPh>
    <rPh sb="98" eb="100">
      <t>カモク</t>
    </rPh>
    <rPh sb="107" eb="108">
      <t>ネン</t>
    </rPh>
    <rPh sb="110" eb="111">
      <t>ネン</t>
    </rPh>
    <rPh sb="112" eb="114">
      <t>タイショウ</t>
    </rPh>
    <phoneticPr fontId="6"/>
  </si>
  <si>
    <t>４Ⅱ・選択必修科目</t>
    <phoneticPr fontId="6"/>
  </si>
  <si>
    <t>一般科目</t>
    <rPh sb="0" eb="2">
      <t>イッパン</t>
    </rPh>
    <phoneticPr fontId="4"/>
  </si>
  <si>
    <t>Ⅲ・教育目標達成度
　　評価科目</t>
    <phoneticPr fontId="4"/>
  </si>
  <si>
    <t>Ⅳ・基礎工学の科目</t>
    <rPh sb="2" eb="6">
      <t>キソコウガク</t>
    </rPh>
    <rPh sb="7" eb="9">
      <t>カモク</t>
    </rPh>
    <phoneticPr fontId="4"/>
  </si>
  <si>
    <t>建築材料施工特論</t>
    <rPh sb="0" eb="2">
      <t>ケンチク</t>
    </rPh>
    <rPh sb="2" eb="4">
      <t>ザイリョウ</t>
    </rPh>
    <rPh sb="4" eb="6">
      <t>セコウ</t>
    </rPh>
    <rPh sb="6" eb="7">
      <t>トク</t>
    </rPh>
    <rPh sb="7" eb="8">
      <t>ロン</t>
    </rPh>
    <phoneticPr fontId="4"/>
  </si>
  <si>
    <t>○③</t>
  </si>
  <si>
    <t>ドイツ語</t>
    <rPh sb="3" eb="4">
      <t>ゴ</t>
    </rPh>
    <phoneticPr fontId="2"/>
  </si>
  <si>
    <t>一般化学</t>
  </si>
  <si>
    <t>一般力学</t>
  </si>
  <si>
    <t>専攻科目</t>
    <rPh sb="0" eb="4">
      <t>センコウカモク</t>
    </rPh>
    <phoneticPr fontId="6"/>
  </si>
  <si>
    <t>本科４年（1年）</t>
    <rPh sb="0" eb="1">
      <t>ホン</t>
    </rPh>
    <rPh sb="1" eb="2">
      <t>センコウカ</t>
    </rPh>
    <rPh sb="3" eb="4">
      <t>ネン</t>
    </rPh>
    <phoneticPr fontId="4"/>
  </si>
  <si>
    <t>必修科目・選択必修科目 修得状況</t>
    <rPh sb="0" eb="2">
      <t>ヒッシュウ</t>
    </rPh>
    <rPh sb="2" eb="4">
      <t>カモク</t>
    </rPh>
    <rPh sb="5" eb="9">
      <t>センタクヒッシュウウ</t>
    </rPh>
    <rPh sb="9" eb="11">
      <t>カモク</t>
    </rPh>
    <rPh sb="12" eb="16">
      <t>シュウトクジョウキョウ</t>
    </rPh>
    <phoneticPr fontId="6"/>
  </si>
  <si>
    <t>Ⅲ・Ⅳ・Ⅴ
修得チェック表</t>
    <rPh sb="6" eb="8">
      <t>シュウトク</t>
    </rPh>
    <rPh sb="12" eb="13">
      <t>ヒョウ</t>
    </rPh>
    <phoneticPr fontId="6"/>
  </si>
  <si>
    <t>応用数学</t>
    <rPh sb="0" eb="4">
      <t>オウヨウスウガク</t>
    </rPh>
    <phoneticPr fontId="2"/>
  </si>
  <si>
    <r>
      <t>「生産デザイン工学」
プログラム修了要件</t>
    </r>
    <r>
      <rPr>
        <sz val="10"/>
        <rFont val="Century"/>
        <family val="1"/>
      </rPr>
      <t/>
    </r>
    <rPh sb="1" eb="3">
      <t>セイサン</t>
    </rPh>
    <rPh sb="7" eb="9">
      <t>コウガク</t>
    </rPh>
    <rPh sb="16" eb="18">
      <t>シュウリョウ</t>
    </rPh>
    <rPh sb="18" eb="20">
      <t>ヨウケン</t>
    </rPh>
    <phoneticPr fontId="4"/>
  </si>
  <si>
    <t>建築法規</t>
    <rPh sb="0" eb="2">
      <t>ケンチク</t>
    </rPh>
    <rPh sb="2" eb="4">
      <t>ホウキ</t>
    </rPh>
    <phoneticPr fontId="2"/>
  </si>
  <si>
    <t>○</t>
  </si>
  <si>
    <t xml:space="preserve"> </t>
    <phoneticPr fontId="2"/>
  </si>
  <si>
    <t>　</t>
    <phoneticPr fontId="2"/>
  </si>
  <si>
    <t>②</t>
    <phoneticPr fontId="6"/>
  </si>
  <si>
    <t>③</t>
    <phoneticPr fontId="6"/>
  </si>
  <si>
    <t>⑤</t>
    <phoneticPr fontId="6"/>
  </si>
  <si>
    <t>選択英語</t>
    <rPh sb="0" eb="4">
      <t>センタクエイゴ</t>
    </rPh>
    <phoneticPr fontId="4"/>
  </si>
  <si>
    <t>N0.</t>
    <phoneticPr fontId="6"/>
  </si>
  <si>
    <t>分類　</t>
    <phoneticPr fontId="4"/>
  </si>
  <si>
    <t>学年別配当
（単位数）</t>
    <rPh sb="0" eb="5">
      <t>ガクネンベツハイトウ</t>
    </rPh>
    <rPh sb="7" eb="10">
      <t>タンイスウ</t>
    </rPh>
    <phoneticPr fontId="4"/>
  </si>
  <si>
    <t>本科での区分</t>
    <rPh sb="0" eb="2">
      <t>ホンカ</t>
    </rPh>
    <rPh sb="4" eb="6">
      <t>クブン</t>
    </rPh>
    <phoneticPr fontId="2"/>
  </si>
  <si>
    <t>本科での選択・必修の別</t>
    <rPh sb="0" eb="2">
      <t>ホンカ</t>
    </rPh>
    <rPh sb="10" eb="11">
      <t>ベツ</t>
    </rPh>
    <phoneticPr fontId="6"/>
  </si>
  <si>
    <t>専攻科目</t>
    <rPh sb="0" eb="4">
      <t>センコウカモク</t>
    </rPh>
    <phoneticPr fontId="4"/>
  </si>
  <si>
    <t>本科５年（２年）</t>
    <rPh sb="0" eb="2">
      <t>ホンカ</t>
    </rPh>
    <rPh sb="3" eb="4">
      <t>ネン</t>
    </rPh>
    <rPh sb="6" eb="7">
      <t>ネン</t>
    </rPh>
    <phoneticPr fontId="4"/>
  </si>
  <si>
    <t>専攻科１年（３年）</t>
    <rPh sb="0" eb="3">
      <t>センコウカ</t>
    </rPh>
    <rPh sb="4" eb="5">
      <t>ネン</t>
    </rPh>
    <phoneticPr fontId="4"/>
  </si>
  <si>
    <t>卒業研究</t>
    <rPh sb="0" eb="2">
      <t>ソツギョウ</t>
    </rPh>
    <rPh sb="2" eb="4">
      <t>ケンキュウ</t>
    </rPh>
    <phoneticPr fontId="2"/>
  </si>
  <si>
    <t>鋼構造学</t>
    <rPh sb="0" eb="1">
      <t>コウ</t>
    </rPh>
    <rPh sb="1" eb="3">
      <t>コウゾウ</t>
    </rPh>
    <rPh sb="3" eb="4">
      <t>ガク</t>
    </rPh>
    <phoneticPr fontId="2"/>
  </si>
  <si>
    <t>△②</t>
  </si>
  <si>
    <t>建築設備</t>
    <rPh sb="0" eb="2">
      <t>ケンチク</t>
    </rPh>
    <rPh sb="2" eb="4">
      <t>セツビ</t>
    </rPh>
    <phoneticPr fontId="2"/>
  </si>
  <si>
    <t>建築英語</t>
    <rPh sb="0" eb="2">
      <t>ケンチク</t>
    </rPh>
    <rPh sb="2" eb="4">
      <t>エイゴ</t>
    </rPh>
    <phoneticPr fontId="4"/>
  </si>
  <si>
    <t>微分方程式</t>
    <rPh sb="0" eb="2">
      <t>ビブン</t>
    </rPh>
    <rPh sb="2" eb="5">
      <t>ホウテイシキ</t>
    </rPh>
    <phoneticPr fontId="2"/>
  </si>
  <si>
    <t>居住熱環境学</t>
    <rPh sb="0" eb="2">
      <t>キョジュウ</t>
    </rPh>
    <rPh sb="2" eb="3">
      <t>ネツ</t>
    </rPh>
    <rPh sb="3" eb="5">
      <t>カンキョウ</t>
    </rPh>
    <rPh sb="5" eb="6">
      <t>ガク</t>
    </rPh>
    <phoneticPr fontId="4"/>
  </si>
  <si>
    <t>実習</t>
    <rPh sb="0" eb="2">
      <t>ジッシュウ</t>
    </rPh>
    <phoneticPr fontId="4"/>
  </si>
  <si>
    <t>○:必修、△:選択必修</t>
    <phoneticPr fontId="6"/>
  </si>
  <si>
    <t>歴史学</t>
    <rPh sb="0" eb="3">
      <t>レキシガク</t>
    </rPh>
    <phoneticPr fontId="4"/>
  </si>
  <si>
    <t>△a</t>
  </si>
  <si>
    <t>講義</t>
    <rPh sb="0" eb="2">
      <t>コウギ</t>
    </rPh>
    <phoneticPr fontId="4"/>
  </si>
  <si>
    <t>建築環境工学（4年）</t>
    <rPh sb="0" eb="2">
      <t>ケンチク</t>
    </rPh>
    <rPh sb="2" eb="4">
      <t>カンキョウ</t>
    </rPh>
    <rPh sb="4" eb="6">
      <t>コウガク</t>
    </rPh>
    <rPh sb="8" eb="9">
      <t>ネン</t>
    </rPh>
    <phoneticPr fontId="2"/>
  </si>
  <si>
    <t>必修科目・悲愁選択科目
修得チェック表</t>
    <rPh sb="0" eb="2">
      <t>ヒッシュウ</t>
    </rPh>
    <rPh sb="2" eb="4">
      <t>カモク</t>
    </rPh>
    <rPh sb="5" eb="9">
      <t>ヒシュウセンタク</t>
    </rPh>
    <rPh sb="9" eb="11">
      <t>カモク</t>
    </rPh>
    <rPh sb="12" eb="14">
      <t>シュウトク</t>
    </rPh>
    <rPh sb="18" eb="19">
      <t>ヒョウ</t>
    </rPh>
    <phoneticPr fontId="6"/>
  </si>
  <si>
    <t>地震工学</t>
    <rPh sb="0" eb="2">
      <t>ジシン</t>
    </rPh>
    <rPh sb="2" eb="4">
      <t>コウガク</t>
    </rPh>
    <phoneticPr fontId="4"/>
  </si>
  <si>
    <t>実験</t>
    <rPh sb="0" eb="2">
      <t>ジッケン</t>
    </rPh>
    <phoneticPr fontId="2"/>
  </si>
  <si>
    <t>演習</t>
    <rPh sb="0" eb="2">
      <t>エンシュウ</t>
    </rPh>
    <phoneticPr fontId="4"/>
  </si>
  <si>
    <t>実用英語</t>
  </si>
  <si>
    <t>選択</t>
    <rPh sb="0" eb="2">
      <t>センタク</t>
    </rPh>
    <phoneticPr fontId="6"/>
  </si>
  <si>
    <t>必修科目</t>
    <rPh sb="0" eb="2">
      <t>ヒッシュウ</t>
    </rPh>
    <rPh sb="2" eb="4">
      <t>カモク</t>
    </rPh>
    <phoneticPr fontId="6"/>
  </si>
  <si>
    <t>選択科目</t>
    <rPh sb="0" eb="4">
      <t>センタクカモク</t>
    </rPh>
    <phoneticPr fontId="6"/>
  </si>
  <si>
    <t>B3</t>
    <phoneticPr fontId="4"/>
  </si>
  <si>
    <t>B4</t>
    <phoneticPr fontId="4"/>
  </si>
  <si>
    <t>C1</t>
    <phoneticPr fontId="4"/>
  </si>
  <si>
    <t>一般科目</t>
    <rPh sb="0" eb="2">
      <t>イッパン</t>
    </rPh>
    <rPh sb="2" eb="4">
      <t>カモク</t>
    </rPh>
    <phoneticPr fontId="6"/>
  </si>
  <si>
    <t>共通科目</t>
    <rPh sb="0" eb="4">
      <t>キョウツウカモク</t>
    </rPh>
    <phoneticPr fontId="6"/>
  </si>
  <si>
    <t>4単位以上</t>
    <rPh sb="1" eb="3">
      <t>タンイ</t>
    </rPh>
    <rPh sb="3" eb="5">
      <t>イジョウ</t>
    </rPh>
    <phoneticPr fontId="4"/>
  </si>
  <si>
    <t>10単位以上</t>
    <rPh sb="2" eb="6">
      <t>タンイイジョウ</t>
    </rPh>
    <phoneticPr fontId="4"/>
  </si>
  <si>
    <t>修得科目</t>
    <phoneticPr fontId="6"/>
  </si>
  <si>
    <t>国際文化論Ⅱ</t>
    <phoneticPr fontId="2"/>
  </si>
  <si>
    <t>建築材料実験特論</t>
    <rPh sb="0" eb="2">
      <t>ケンチク</t>
    </rPh>
    <rPh sb="2" eb="4">
      <t>ザイリョウ</t>
    </rPh>
    <rPh sb="4" eb="6">
      <t>ジッケン</t>
    </rPh>
    <rPh sb="6" eb="7">
      <t>トク</t>
    </rPh>
    <rPh sb="7" eb="8">
      <t>ロン</t>
    </rPh>
    <phoneticPr fontId="4"/>
  </si>
  <si>
    <t>建築計画学</t>
    <rPh sb="0" eb="2">
      <t>ケンチク</t>
    </rPh>
    <rPh sb="2" eb="5">
      <t>ケイカクガク</t>
    </rPh>
    <phoneticPr fontId="4"/>
  </si>
  <si>
    <t>単位数</t>
    <rPh sb="0" eb="2">
      <t>シュウトクタンイ</t>
    </rPh>
    <rPh sb="2" eb="3">
      <t>スウ</t>
    </rPh>
    <phoneticPr fontId="6"/>
  </si>
  <si>
    <t>修得
単位数
124
単位
以上</t>
    <rPh sb="0" eb="5">
      <t>シュウトクタンイ</t>
    </rPh>
    <rPh sb="5" eb="6">
      <t>スウ</t>
    </rPh>
    <rPh sb="11" eb="13">
      <t>タンイ</t>
    </rPh>
    <rPh sb="14" eb="16">
      <t>イジョウ</t>
    </rPh>
    <phoneticPr fontId="6"/>
  </si>
  <si>
    <t>生活環境デザイン論</t>
    <rPh sb="0" eb="2">
      <t>セイカツ</t>
    </rPh>
    <rPh sb="2" eb="4">
      <t>カンキョウ</t>
    </rPh>
    <rPh sb="8" eb="9">
      <t>ロン</t>
    </rPh>
    <phoneticPr fontId="4"/>
  </si>
  <si>
    <t>鉄骨構造学特論</t>
    <rPh sb="0" eb="2">
      <t>テッコツ</t>
    </rPh>
    <rPh sb="2" eb="4">
      <t>コウゾウ</t>
    </rPh>
    <rPh sb="4" eb="5">
      <t>ガク</t>
    </rPh>
    <rPh sb="5" eb="7">
      <t>トクロン</t>
    </rPh>
    <phoneticPr fontId="22"/>
  </si>
  <si>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</si>
  <si>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</si>
  <si>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</si>
  <si>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</si>
  <si>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</si>
  <si>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</si>
  <si>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木質構造学特論</t>
    <rPh sb="0" eb="7">
      <t>モクシツ</t>
    </rPh>
    <phoneticPr fontId="22"/>
  </si>
  <si>
    <t>　</t>
    <phoneticPr fontId="22"/>
  </si>
  <si>
    <t>演習</t>
    <rPh sb="0" eb="2">
      <t>エンシュウ</t>
    </rPh>
    <phoneticPr fontId="22"/>
  </si>
  <si>
    <t>◎</t>
  </si>
  <si>
    <t>a</t>
    <phoneticPr fontId="22"/>
  </si>
  <si>
    <t>b</t>
    <phoneticPr fontId="22"/>
  </si>
  <si>
    <t>①</t>
    <phoneticPr fontId="22"/>
  </si>
  <si>
    <t>④</t>
    <phoneticPr fontId="22"/>
  </si>
  <si>
    <t>a</t>
    <phoneticPr fontId="2"/>
  </si>
  <si>
    <t>b</t>
    <phoneticPr fontId="2"/>
  </si>
  <si>
    <t>①</t>
    <phoneticPr fontId="2"/>
  </si>
  <si>
    <t>②</t>
    <phoneticPr fontId="2"/>
  </si>
  <si>
    <t>③</t>
    <phoneticPr fontId="2"/>
  </si>
  <si>
    <t>④</t>
    <phoneticPr fontId="2"/>
  </si>
  <si>
    <t>⑤</t>
    <phoneticPr fontId="2"/>
  </si>
  <si>
    <t>構造演習</t>
    <rPh sb="0" eb="2">
      <t>コウゾウ</t>
    </rPh>
    <rPh sb="2" eb="4">
      <t>エンシュウ</t>
    </rPh>
    <phoneticPr fontId="2"/>
  </si>
  <si>
    <t>木質構造</t>
    <rPh sb="0" eb="2">
      <t>モクシツ</t>
    </rPh>
    <rPh sb="2" eb="4">
      <t>コウゾウ</t>
    </rPh>
    <phoneticPr fontId="2"/>
  </si>
  <si>
    <t>△a①</t>
  </si>
  <si>
    <t xml:space="preserve"> </t>
  </si>
  <si>
    <t>Ⅰ群科目</t>
    <rPh sb="1" eb="2">
      <t>グン</t>
    </rPh>
    <rPh sb="2" eb="4">
      <t>カモク</t>
    </rPh>
    <phoneticPr fontId="2"/>
  </si>
  <si>
    <t>Ⅱ群科目</t>
    <rPh sb="1" eb="2">
      <t>グン</t>
    </rPh>
    <rPh sb="2" eb="4">
      <t>カモク</t>
    </rPh>
    <phoneticPr fontId="2"/>
  </si>
  <si>
    <t>必修科目</t>
    <rPh sb="2" eb="4">
      <t>カモク</t>
    </rPh>
    <phoneticPr fontId="2"/>
  </si>
  <si>
    <t>必修</t>
    <phoneticPr fontId="2"/>
  </si>
  <si>
    <t>選択</t>
    <rPh sb="0" eb="2">
      <t>センタク</t>
    </rPh>
    <phoneticPr fontId="2"/>
  </si>
  <si>
    <t>選択</t>
    <phoneticPr fontId="4"/>
  </si>
  <si>
    <t>地球環境科学</t>
  </si>
  <si>
    <t>技術者倫理</t>
  </si>
  <si>
    <t>解析学特論</t>
  </si>
  <si>
    <t>応用物理特論</t>
  </si>
  <si>
    <t>応用情報工学</t>
  </si>
  <si>
    <t>創造デザイン基礎演習</t>
    <rPh sb="0" eb="2">
      <t>ソウゾウ</t>
    </rPh>
    <rPh sb="6" eb="8">
      <t>キソ</t>
    </rPh>
    <rPh sb="8" eb="10">
      <t>エンシュウ</t>
    </rPh>
    <phoneticPr fontId="4"/>
  </si>
  <si>
    <t>専攻科特別研究I</t>
  </si>
  <si>
    <t>専攻科特別研究II</t>
  </si>
  <si>
    <t>　　</t>
  </si>
  <si>
    <t>△c</t>
  </si>
  <si>
    <t>○②</t>
  </si>
  <si>
    <t>←　どちらか1科目</t>
    <phoneticPr fontId="2"/>
  </si>
  <si>
    <t>←　何故「△｝</t>
  </si>
  <si>
    <t>○</t>
    <phoneticPr fontId="2"/>
  </si>
  <si>
    <t>○①</t>
    <phoneticPr fontId="2"/>
  </si>
  <si>
    <t>地域デザイン特論</t>
    <rPh sb="0" eb="2">
      <t>チイキ</t>
    </rPh>
    <rPh sb="6" eb="8">
      <t>トクロン</t>
    </rPh>
    <phoneticPr fontId="4"/>
  </si>
  <si>
    <t>農学概論</t>
    <rPh sb="0" eb="2">
      <t>ノウガク</t>
    </rPh>
    <rPh sb="2" eb="4">
      <t>ガイロン</t>
    </rPh>
    <phoneticPr fontId="5"/>
  </si>
  <si>
    <t>表６ (4)-②a プログラム教育課程表  建築学専攻１,２年用</t>
    <phoneticPr fontId="4"/>
  </si>
  <si>
    <t>英語Ⅳ</t>
    <rPh sb="0" eb="2">
      <t>エイゴ</t>
    </rPh>
    <phoneticPr fontId="4"/>
  </si>
  <si>
    <t>英語Ⅴ</t>
    <rPh sb="0" eb="2">
      <t>エイゴ</t>
    </rPh>
    <phoneticPr fontId="4"/>
  </si>
  <si>
    <t>国際文化論Ⅲ</t>
    <rPh sb="0" eb="2">
      <t>コクサイ</t>
    </rPh>
    <rPh sb="2" eb="5">
      <t>ブンカロン</t>
    </rPh>
    <phoneticPr fontId="4"/>
  </si>
  <si>
    <t>表６ (4)-①a プログラム教育課程表 建築学科４,５年用</t>
    <phoneticPr fontId="4"/>
  </si>
  <si>
    <t>○</t>
    <phoneticPr fontId="6"/>
  </si>
  <si>
    <t>◎</t>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</si>
  <si>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</si>
  <si>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１科目
選択</t>
    <rPh sb="1" eb="3">
      <t>カモク</t>
    </rPh>
    <phoneticPr fontId="4"/>
  </si>
  <si>
    <t>△C</t>
    <phoneticPr fontId="4"/>
  </si>
  <si>
    <t>△C</t>
    <phoneticPr fontId="2"/>
  </si>
  <si>
    <t>中国文化論</t>
    <rPh sb="0" eb="2">
      <t>チュウゴク</t>
    </rPh>
    <phoneticPr fontId="2"/>
  </si>
  <si>
    <t>比較文化論</t>
    <rPh sb="0" eb="2">
      <t>ヒカク</t>
    </rPh>
    <phoneticPr fontId="2"/>
  </si>
  <si>
    <t>必修</t>
    <rPh sb="0" eb="1">
      <t xml:space="preserve">ヒッシュウ </t>
    </rPh>
    <phoneticPr fontId="2"/>
  </si>
  <si>
    <t>創造デザイン演習Ⅰ</t>
    <rPh sb="0" eb="2">
      <t>ソウゾウ</t>
    </rPh>
    <phoneticPr fontId="2"/>
  </si>
  <si>
    <t>創造デザイン演習Ⅱ</t>
    <rPh sb="0" eb="2">
      <t>ソウゾウ</t>
    </rPh>
    <rPh sb="6" eb="8">
      <t>エンシュウ</t>
    </rPh>
    <phoneticPr fontId="4"/>
  </si>
  <si>
    <t>国際文化論Ⅳ</t>
    <rPh sb="0" eb="2">
      <t>コクサイ</t>
    </rPh>
    <rPh sb="2" eb="5">
      <t>ブンカロン</t>
    </rPh>
    <phoneticPr fontId="4"/>
  </si>
  <si>
    <t>建築計画Ⅱ</t>
    <rPh sb="0" eb="2">
      <t>ケンチク</t>
    </rPh>
    <rPh sb="2" eb="4">
      <t>ケイカク</t>
    </rPh>
    <phoneticPr fontId="2"/>
  </si>
  <si>
    <t>建築計画Ⅲ</t>
    <rPh sb="0" eb="2">
      <t>ケンチク</t>
    </rPh>
    <rPh sb="2" eb="4">
      <t>ケイカク</t>
    </rPh>
    <phoneticPr fontId="2"/>
  </si>
  <si>
    <t>建築CAD演習</t>
    <rPh sb="0" eb="2">
      <t>ケンチク</t>
    </rPh>
    <rPh sb="5" eb="7">
      <t>エンシュウ</t>
    </rPh>
    <phoneticPr fontId="2"/>
  </si>
  <si>
    <t>建築史</t>
    <rPh sb="0" eb="3">
      <t>ケンチクシ</t>
    </rPh>
    <phoneticPr fontId="2"/>
  </si>
  <si>
    <t>構造力学Ⅲ</t>
    <rPh sb="0" eb="2">
      <t>コウゾウ</t>
    </rPh>
    <rPh sb="2" eb="4">
      <t>リキガク</t>
    </rPh>
    <phoneticPr fontId="2"/>
  </si>
  <si>
    <t>建築防災</t>
    <rPh sb="0" eb="4">
      <t>ケンチクボウサイ</t>
    </rPh>
    <phoneticPr fontId="2"/>
  </si>
  <si>
    <t>32
科目以上</t>
    <rPh sb="3" eb="5">
      <t>カモク</t>
    </rPh>
    <rPh sb="5" eb="7">
      <t>イジョウ</t>
    </rPh>
    <phoneticPr fontId="6"/>
  </si>
  <si>
    <t>表３付表 学習・教育目標の達成度を履修科目の総合評価で判定する以外の修了要件及び達成度評価一覧</t>
    <rPh sb="2" eb="4">
      <t>フヒョウ</t>
    </rPh>
    <phoneticPr fontId="6"/>
  </si>
  <si>
    <t>項目</t>
  </si>
  <si>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</si>
  <si>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</si>
  <si>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</si>
  <si>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</si>
  <si>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</si>
  <si>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</si>
  <si>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</si>
  <si>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</si>
  <si>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科目</t>
  </si>
  <si>
    <t>学年</t>
  </si>
  <si>
    <t>達成度を総合評価で評価する以外の各達成度評価項目（表４より抜粋）</t>
    <rPh sb="22" eb="24">
      <t>コウモク</t>
    </rPh>
    <phoneticPr fontId="6"/>
  </si>
  <si>
    <t>各科目の学習・教育目標との関連</t>
    <phoneticPr fontId="6"/>
  </si>
  <si>
    <t>創造性</t>
    <phoneticPr fontId="6"/>
  </si>
  <si>
    <t>知性</t>
    <phoneticPr fontId="6"/>
  </si>
  <si>
    <t>社会性</t>
    <phoneticPr fontId="6"/>
  </si>
  <si>
    <t>実行力・人間性</t>
    <rPh sb="4" eb="7">
      <t>ニンゲンセイ</t>
    </rPh>
    <phoneticPr fontId="6"/>
  </si>
  <si>
    <t>A1</t>
  </si>
  <si>
    <t>A2</t>
  </si>
  <si>
    <t>B1</t>
  </si>
  <si>
    <t>B2</t>
  </si>
  <si>
    <t>B3</t>
  </si>
  <si>
    <t>B4</t>
  </si>
  <si>
    <t>C1</t>
  </si>
  <si>
    <t>C2</t>
  </si>
  <si>
    <t>C3</t>
  </si>
  <si>
    <t>C4</t>
  </si>
  <si>
    <t>C5</t>
  </si>
  <si>
    <t>C6</t>
  </si>
  <si>
    <t>D1</t>
  </si>
  <si>
    <t>D2</t>
  </si>
  <si>
    <t>D3</t>
  </si>
  <si>
    <t>本科</t>
    <phoneticPr fontId="6"/>
  </si>
  <si>
    <t>工学実験</t>
  </si>
  <si>
    <t>調査した情報（参考書、インターネット、文献など）とその出典をレポートに記載すること
 （評価は各実験ごとで異なる）（各実験の総合評価で評価する）</t>
    <phoneticPr fontId="6"/>
  </si>
  <si>
    <t>卒業研究</t>
  </si>
  <si>
    <t>５年</t>
    <phoneticPr fontId="6"/>
  </si>
  <si>
    <t>①</t>
  </si>
  <si>
    <t>卒業研究論文の緒言では、デザイン化における、性能・環境への影響・安全性・経済性または審美性などについて明確に記載すること（６割以上の評価が必要）（３段階法）</t>
    <rPh sb="76" eb="77">
      <t>ホウ</t>
    </rPh>
    <phoneticPr fontId="6"/>
  </si>
  <si>
    <t>②</t>
  </si>
  <si>
    <t>卒業研究論文はアイデアを基にした具体的な研究計画・方法に留意して作成すること
 （デザイン化とその具現化に関する評価が６割以上必要）（３段階法）</t>
    <phoneticPr fontId="6"/>
  </si>
  <si>
    <t>③</t>
  </si>
  <si>
    <t>中間発表会で指摘されたり、明らかになった問題点があれば、その点に留意して卒業論文を作成すること （問題解決に関する評価が６割以上必要）（３段階法）</t>
    <phoneticPr fontId="6"/>
  </si>
  <si>
    <t>④</t>
  </si>
  <si>
    <t>研究論文には研究に必要な参考文献を記載すること
 （情報収集についての評価が６割以上必要）（３段階法）</t>
    <phoneticPr fontId="6"/>
  </si>
  <si>
    <t>⑤</t>
  </si>
  <si>
    <t>研究論文は、科学技術論文としてふさわしい表現で論理的に記述すること
 （論理的記述の評価が６割以上必要）（３段階法）</t>
    <phoneticPr fontId="6"/>
  </si>
  <si>
    <t>⑥</t>
  </si>
  <si>
    <t>卒業研究論文の評価が6割以上であること。（100点法）</t>
    <rPh sb="24" eb="26">
      <t>テンホウ</t>
    </rPh>
    <phoneticPr fontId="6"/>
  </si>
  <si>
    <t>⑦</t>
  </si>
  <si>
    <t>発表会のプレゼンテーション能力(質疑応答能力を含む)の評価が６割以上であること（100点法）</t>
    <phoneticPr fontId="6"/>
  </si>
  <si>
    <t>専攻科</t>
    <phoneticPr fontId="6"/>
  </si>
  <si>
    <t>特別実験</t>
  </si>
  <si>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</si>
  <si>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</si>
  <si>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</si>
  <si>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</si>
  <si>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</si>
  <si>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</si>
  <si>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</si>
  <si>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</si>
  <si>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</si>
  <si>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</si>
  <si>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</si>
  <si>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</si>
  <si>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</si>
  <si>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</si>
  <si>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⑧</t>
  </si>
  <si>
    <t>特別研究論文は、科学技術論文としてふさわしい表現で論理的に記述すること
 （論理的記述の評価が６割以上必要）（３段階法）</t>
    <phoneticPr fontId="6"/>
  </si>
  <si>
    <t>⑨</t>
  </si>
  <si>
    <t>特別研究論文の評価が６割以上であること（50点法）</t>
    <rPh sb="22" eb="23">
      <t>テン</t>
    </rPh>
    <phoneticPr fontId="6"/>
  </si>
  <si>
    <t>⑩</t>
  </si>
  <si>
    <t>特別研究論文の概要（梗概）の評価が６割以上であること（25点法）</t>
    <phoneticPr fontId="6"/>
  </si>
  <si>
    <t>⑪</t>
  </si>
  <si>
    <t>発表会のプレゼンテーション能力(質疑応答能力を含む)の評価が６割以上であること（25点法）</t>
    <phoneticPr fontId="6"/>
  </si>
  <si>
    <t>実務実習</t>
  </si>
  <si>
    <t>実務実習報告書の評価が６割以上であること（100点法）</t>
    <phoneticPr fontId="6"/>
  </si>
  <si>
    <t>創造デザイン基礎演習</t>
    <rPh sb="6" eb="8">
      <t>キソ</t>
    </rPh>
    <phoneticPr fontId="6"/>
  </si>
  <si>
    <t>レポートの評価の平均が６割以上であること（100点法）</t>
    <phoneticPr fontId="6"/>
  </si>
  <si>
    <t>レポートと製作物の評価の平均が６割以上であること（100点法）</t>
    <phoneticPr fontId="6"/>
  </si>
  <si>
    <t>※1 専攻科特別研究（１年）①、②においては、「期限内の提出」を持って「合格」とする。</t>
    <rPh sb="24" eb="27">
      <t>キゲンナイ</t>
    </rPh>
    <rPh sb="28" eb="30">
      <t>テイシュツ</t>
    </rPh>
    <rPh sb="32" eb="33">
      <t>モ</t>
    </rPh>
    <phoneticPr fontId="6"/>
  </si>
  <si>
    <t>※2 「TOEIC試験で400点相当」とは、 1）本校で実施するTOEIC IPテストあるいは公開のTOEICスコアが375点以上の場合
　　 　2）実用英語検定試験準２級に合格した場合 　3）工業英語検定試験３級に合格した場合　のいずれかを満たした場合</t>
    <phoneticPr fontId="6"/>
  </si>
  <si>
    <t>総合
判定</t>
    <rPh sb="0" eb="2">
      <t>ソウゴウ</t>
    </rPh>
    <rPh sb="3" eb="5">
      <t>ハンテイ</t>
    </rPh>
    <phoneticPr fontId="6"/>
  </si>
  <si>
    <t>創造デザイン演習Ⅰ</t>
    <phoneticPr fontId="2"/>
  </si>
  <si>
    <t>報告会の評価が６割以上であること（100点法）</t>
    <rPh sb="0" eb="3">
      <t>ホウコクカイ</t>
    </rPh>
    <rPh sb="4" eb="6">
      <t>ヒョウカ</t>
    </rPh>
    <phoneticPr fontId="6"/>
  </si>
  <si>
    <t>創造デザイン演習Ⅱ</t>
    <phoneticPr fontId="2"/>
  </si>
  <si>
    <t>思想文化論</t>
    <rPh sb="0" eb="5">
      <t>シソウブンカロン</t>
    </rPh>
    <phoneticPr fontId="4"/>
  </si>
  <si>
    <t>（令和7年度の専攻科入学者に適用）</t>
    <rPh sb="1" eb="3">
      <t>レイワ</t>
    </rPh>
    <phoneticPr fontId="2"/>
  </si>
  <si>
    <t>（最終確認日：2025年4月1日）</t>
    <rPh sb="1" eb="3">
      <t>サイシュウ</t>
    </rPh>
    <rPh sb="3" eb="6">
      <t>カクニンビ</t>
    </rPh>
    <rPh sb="11" eb="12">
      <t>ネン</t>
    </rPh>
    <rPh sb="13" eb="14">
      <t>ガツ</t>
    </rPh>
    <rPh sb="15" eb="16">
      <t>ニチ</t>
    </rPh>
    <phoneticPr fontId="6"/>
  </si>
  <si>
    <t>（令和5年度のプログラム入学者に適用）</t>
    <rPh sb="1" eb="3">
      <t>レイワ</t>
    </rPh>
    <phoneticPr fontId="6"/>
  </si>
  <si>
    <t>ドイツ文化論</t>
    <rPh sb="3" eb="6">
      <t>ブンカロン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</si>
</sst>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Red]_ \-#,##0"/>
    <numFmt numFmtId="177" formatCode="\ @"/>
    <numFmt numFmtId="178" formatCode="0_);[Red]\(0\)"/>
  </numFmts>
  <fonts count="31">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1"/>
      <name val="ＭＳ Ｐゴシック"/>
      <family val="3"/>
      <charset val="128"/>
    </font>
    <font>
      <sz val="10"/>
      <color indexed="9"/>
      <name val="ＭＳ Ｐゴシック"/>
      <family val="3"/>
      <charset val="128"/>
    </font>
    <font>
      <sz val="12"/>
      <color indexed="10"/>
      <name val="ＭＳ Ｐゴシック"/>
      <family val="3"/>
      <charset val="128"/>
    </font>
    <font>
      <sz val="12"/>
      <color indexed="48"/>
      <name val="ＭＳ Ｐゴシック"/>
      <family val="3"/>
      <charset val="128"/>
    </font>
    <font>
      <sz val="14"/>
      <name val="ＭＳ Ｐゴシック"/>
      <family val="3"/>
      <charset val="128"/>
    </font>
    <font>
      <u/>
      <sz val="11"/>
      <color theme="10"/>
      <name val="ＭＳ Ｐゴシック"/>
      <family val="3"/>
      <charset val="128"/>
    </font>
    <font>
      <u/>
      <sz val="11"/>
      <color theme="11"/>
      <name val="ＭＳ Ｐゴシック"/>
      <family val="3"/>
      <charset val="128"/>
    </font>
    <font>
      <sz val="6"/>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11"/>
      <color indexed="10"/>
      <name val="ＭＳ Ｐゴシック"/>
      <family val="3"/>
      <charset val="128"/>
    </font>
    <font>
      <sz val="11"/>
      <color rgb="FFFF0000"/>
      <name val="ＭＳ Ｐゴシック"/>
      <family val="3"/>
      <charset val="128"/>
    </font>
    <font>
      <strike/>
      <sz val="11"/>
      <color rgb="FFFF0000"/>
      <name val="ＭＳ Ｐゴシック"/>
      <family val="3"/>
      <charset val="128"/>
    </font>
    <font>
      <sz val="10"/>
      <name val="ＭＳ ゴシック"/>
      <family val="3"/>
      <charset val="128"/>
    </font>
    <font>
      <sz val="8"/>
      <name val="ＭＳ Ｐゴシック"/>
      <family val="3"/>
      <charset val="128"/>
    </font>
  </fonts>
  <fills count="15">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0000CC"/>
        <bgColor indexed="64"/>
      </patternFill>
    </fill>
    <fill>
      <patternFill patternType="solid">
        <fgColor theme="9" tint="0.79998168889431442"/>
        <bgColor indexed="64"/>
      </patternFill>
    </fill>
    <fill>
      <patternFill patternType="solid">
        <fgColor rgb="FFCCFFFF"/>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indexed="44"/>
        <bgColor indexed="64"/>
      </patternFill>
    </fill>
  </fills>
  <borders count="208">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medium">
        <color auto="1"/>
      </left>
      <right style="medium">
        <color auto="1"/>
      </right>
      <top/>
      <bottom style="hair">
        <color auto="1"/>
      </bottom>
      <diagonal/>
    </border>
    <border>
      <left style="thin">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hair">
        <color auto="1"/>
      </right>
      <top style="hair">
        <color indexed="8"/>
      </top>
      <bottom style="hair">
        <color auto="1"/>
      </bottom>
      <diagonal/>
    </border>
    <border>
      <left style="thin">
        <color auto="1"/>
      </left>
      <right style="hair">
        <color auto="1"/>
      </right>
      <top style="hair">
        <color indexed="8"/>
      </top>
      <bottom style="hair">
        <color indexed="8"/>
      </bottom>
      <diagonal/>
    </border>
    <border>
      <left style="thin">
        <color auto="1"/>
      </left>
      <right style="hair">
        <color auto="1"/>
      </right>
      <top style="hair">
        <color indexed="8"/>
      </top>
      <bottom/>
      <diagonal/>
    </border>
    <border>
      <left style="hair">
        <color auto="1"/>
      </left>
      <right style="hair">
        <color auto="1"/>
      </right>
      <top/>
      <bottom/>
      <diagonal/>
    </border>
    <border>
      <left style="thin">
        <color auto="1"/>
      </left>
      <right style="hair">
        <color auto="1"/>
      </right>
      <top/>
      <bottom/>
      <diagonal/>
    </border>
    <border>
      <left style="hair">
        <color auto="1"/>
      </left>
      <right style="medium">
        <color auto="1"/>
      </right>
      <top/>
      <bottom/>
      <diagonal/>
    </border>
    <border>
      <left style="medium">
        <color auto="1"/>
      </left>
      <right style="thin">
        <color auto="1"/>
      </right>
      <top style="hair">
        <color auto="1"/>
      </top>
      <bottom style="medium">
        <color auto="1"/>
      </bottom>
      <diagonal/>
    </border>
    <border>
      <left/>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thin">
        <color auto="1"/>
      </left>
      <right style="thin">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style="medium">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thin">
        <color auto="1"/>
      </left>
      <right/>
      <top style="thin">
        <color auto="1"/>
      </top>
      <bottom style="hair">
        <color auto="1"/>
      </bottom>
      <diagonal/>
    </border>
    <border>
      <left style="thin">
        <color auto="1"/>
      </left>
      <right/>
      <top/>
      <bottom style="medium">
        <color auto="1"/>
      </bottom>
      <diagonal/>
    </border>
    <border>
      <left style="thin">
        <color auto="1"/>
      </left>
      <right/>
      <top style="hair">
        <color auto="1"/>
      </top>
      <bottom style="thin">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bottom style="medium">
        <color auto="1"/>
      </bottom>
      <diagonal/>
    </border>
    <border>
      <left style="medium">
        <color auto="1"/>
      </left>
      <right/>
      <top/>
      <bottom/>
      <diagonal/>
    </border>
    <border>
      <left style="thin">
        <color auto="1"/>
      </left>
      <right/>
      <top style="thin">
        <color auto="1"/>
      </top>
      <bottom/>
      <diagonal/>
    </border>
    <border>
      <left/>
      <right style="hair">
        <color auto="1"/>
      </right>
      <top/>
      <bottom style="hair">
        <color auto="1"/>
      </bottom>
      <diagonal/>
    </border>
    <border>
      <left style="thin">
        <color auto="1"/>
      </left>
      <right style="thin">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style="medium">
        <color auto="1"/>
      </left>
      <right style="medium">
        <color auto="1"/>
      </right>
      <top style="medium">
        <color auto="1"/>
      </top>
      <bottom style="hair">
        <color auto="1"/>
      </bottom>
      <diagonal/>
    </border>
    <border>
      <left/>
      <right style="hair">
        <color auto="1"/>
      </right>
      <top style="hair">
        <color auto="1"/>
      </top>
      <bottom style="thin">
        <color auto="1"/>
      </bottom>
      <diagonal/>
    </border>
    <border>
      <left style="medium">
        <color auto="1"/>
      </left>
      <right style="hair">
        <color auto="1"/>
      </right>
      <top/>
      <bottom style="hair">
        <color auto="1"/>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hair">
        <color auto="1"/>
      </right>
      <top/>
      <bottom/>
      <diagonal/>
    </border>
    <border>
      <left/>
      <right style="hair">
        <color auto="1"/>
      </right>
      <top/>
      <bottom style="medium">
        <color auto="1"/>
      </bottom>
      <diagonal/>
    </border>
    <border>
      <left style="medium">
        <color auto="1"/>
      </left>
      <right style="medium">
        <color auto="1"/>
      </right>
      <top/>
      <bottom style="medium">
        <color auto="1"/>
      </bottom>
      <diagonal/>
    </border>
    <border>
      <left/>
      <right style="hair">
        <color auto="1"/>
      </right>
      <top style="hair">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top style="medium">
        <color auto="1"/>
      </top>
      <bottom style="hair">
        <color auto="1"/>
      </bottom>
      <diagonal/>
    </border>
    <border>
      <left style="thin">
        <color auto="1"/>
      </left>
      <right/>
      <top/>
      <bottom style="hair">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medium">
        <color auto="1"/>
      </bottom>
      <diagonal/>
    </border>
    <border>
      <left style="thin">
        <color auto="1"/>
      </left>
      <right style="medium">
        <color auto="1"/>
      </right>
      <top/>
      <bottom style="hair">
        <color auto="1"/>
      </bottom>
      <diagonal/>
    </border>
    <border>
      <left style="medium">
        <color auto="1"/>
      </left>
      <right style="medium">
        <color auto="1"/>
      </right>
      <top style="medium">
        <color auto="1"/>
      </top>
      <bottom style="thin">
        <color auto="1"/>
      </bottom>
      <diagonal/>
    </border>
    <border>
      <left/>
      <right/>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hair">
        <color auto="1"/>
      </right>
      <top style="hair">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hair">
        <color auto="1"/>
      </top>
      <bottom/>
      <diagonal/>
    </border>
    <border>
      <left/>
      <right style="medium">
        <color auto="1"/>
      </right>
      <top style="hair">
        <color auto="1"/>
      </top>
      <bottom/>
      <diagonal/>
    </border>
    <border>
      <left style="thin">
        <color auto="1"/>
      </left>
      <right/>
      <top/>
      <bottom/>
      <diagonal/>
    </border>
    <border>
      <left/>
      <right style="medium">
        <color auto="1"/>
      </right>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thin">
        <color auto="1"/>
      </right>
      <top style="thin">
        <color auto="1"/>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auto="1"/>
      </right>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bottom style="thin">
        <color auto="1"/>
      </bottom>
      <diagonal/>
    </border>
    <border>
      <left style="medium">
        <color auto="1"/>
      </left>
      <right style="thin">
        <color auto="1"/>
      </right>
      <top/>
      <bottom style="thin">
        <color auto="1"/>
      </bottom>
      <diagonal/>
    </border>
    <border>
      <left style="hair">
        <color auto="1"/>
      </left>
      <right style="thin">
        <color auto="1"/>
      </right>
      <top style="medium">
        <color auto="1"/>
      </top>
      <bottom/>
      <diagonal/>
    </border>
    <border>
      <left style="thin">
        <color auto="1"/>
      </left>
      <right/>
      <top style="thin">
        <color auto="1"/>
      </top>
      <bottom style="medium">
        <color auto="1"/>
      </bottom>
      <diagonal/>
    </border>
    <border>
      <left style="hair">
        <color auto="1"/>
      </left>
      <right style="medium">
        <color auto="1"/>
      </right>
      <top style="thin">
        <color auto="1"/>
      </top>
      <bottom/>
      <diagonal/>
    </border>
    <border>
      <left/>
      <right/>
      <top style="thin">
        <color auto="1"/>
      </top>
      <bottom/>
      <diagonal/>
    </border>
    <border>
      <left/>
      <right style="hair">
        <color auto="1"/>
      </right>
      <top style="thin">
        <color auto="1"/>
      </top>
      <bottom/>
      <diagonal/>
    </border>
    <border>
      <left/>
      <right style="hair">
        <color auto="1"/>
      </right>
      <top/>
      <bottom/>
      <diagonal/>
    </border>
    <border>
      <left/>
      <right/>
      <top/>
      <bottom style="hair">
        <color auto="1"/>
      </bottom>
      <diagonal/>
    </border>
    <border>
      <left/>
      <right/>
      <top style="hair">
        <color auto="1"/>
      </top>
      <bottom/>
      <diagonal/>
    </border>
    <border>
      <left style="medium">
        <color auto="1"/>
      </left>
      <right style="hair">
        <color auto="1"/>
      </right>
      <top style="hair">
        <color auto="1"/>
      </top>
      <bottom/>
      <diagonal/>
    </border>
    <border diagonalUp="1">
      <left style="hair">
        <color auto="1"/>
      </left>
      <right style="thin">
        <color auto="1"/>
      </right>
      <top style="medium">
        <color auto="1"/>
      </top>
      <bottom style="hair">
        <color auto="1"/>
      </bottom>
      <diagonal style="hair">
        <color auto="1"/>
      </diagonal>
    </border>
    <border diagonalUp="1">
      <left style="hair">
        <color auto="1"/>
      </left>
      <right style="thin">
        <color auto="1"/>
      </right>
      <top style="hair">
        <color auto="1"/>
      </top>
      <bottom style="medium">
        <color auto="1"/>
      </bottom>
      <diagonal style="hair">
        <color auto="1"/>
      </diagonal>
    </border>
    <border diagonalUp="1">
      <left style="hair">
        <color auto="1"/>
      </left>
      <right style="hair">
        <color auto="1"/>
      </right>
      <top style="medium">
        <color auto="1"/>
      </top>
      <bottom style="hair">
        <color auto="1"/>
      </bottom>
      <diagonal style="hair">
        <color auto="1"/>
      </diagonal>
    </border>
    <border diagonalUp="1">
      <left style="hair">
        <color auto="1"/>
      </left>
      <right style="medium">
        <color auto="1"/>
      </right>
      <top style="medium">
        <color auto="1"/>
      </top>
      <bottom style="hair">
        <color auto="1"/>
      </bottom>
      <diagonal style="hair">
        <color auto="1"/>
      </diagonal>
    </border>
    <border>
      <left style="medium">
        <color auto="1"/>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style="hair">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medium">
        <color auto="1"/>
      </right>
      <top/>
      <bottom/>
      <diagonal/>
    </border>
    <border>
      <left/>
      <right style="medium">
        <color auto="1"/>
      </right>
      <top style="thin">
        <color auto="1"/>
      </top>
      <bottom/>
      <diagonal/>
    </border>
    <border>
      <left style="medium">
        <color auto="1"/>
      </left>
      <right style="medium">
        <color auto="1"/>
      </right>
      <top/>
      <bottom style="thin">
        <color auto="1"/>
      </bottom>
      <diagonal/>
    </border>
    <border>
      <left style="thin">
        <color auto="1"/>
      </left>
      <right style="hair">
        <color auto="1"/>
      </right>
      <top style="hair">
        <color indexed="8"/>
      </top>
      <bottom style="thin">
        <color auto="1"/>
      </bottom>
      <diagonal/>
    </border>
    <border>
      <left style="medium">
        <color auto="1"/>
      </left>
      <right/>
      <top style="hair">
        <color auto="1"/>
      </top>
      <bottom/>
      <diagonal/>
    </border>
    <border>
      <left style="medium">
        <color auto="1"/>
      </left>
      <right/>
      <top style="thin">
        <color auto="1"/>
      </top>
      <bottom/>
      <diagonal/>
    </border>
    <border>
      <left style="hair">
        <color auto="1"/>
      </left>
      <right style="hair">
        <color auto="1"/>
      </right>
      <top/>
      <bottom style="thin">
        <color auto="1"/>
      </bottom>
      <diagonal/>
    </border>
    <border>
      <left/>
      <right/>
      <top style="medium">
        <color indexed="64"/>
      </top>
      <bottom/>
      <diagonal/>
    </border>
    <border>
      <left style="medium">
        <color indexed="64"/>
      </left>
      <right style="medium">
        <color indexed="64"/>
      </right>
      <top/>
      <bottom style="hair">
        <color indexed="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hair">
        <color auto="1"/>
      </left>
      <right/>
      <top/>
      <bottom/>
      <diagonal/>
    </border>
    <border>
      <left style="medium">
        <color auto="1"/>
      </left>
      <right style="medium">
        <color auto="1"/>
      </right>
      <top style="medium">
        <color auto="1"/>
      </top>
      <bottom style="medium">
        <color auto="1"/>
      </bottom>
      <diagonal/>
    </border>
  </borders>
  <cellStyleXfs count="31">
    <xf numFmtId="0" fontId="0" fillId="0" borderId="0">
      <alignment vertical="center"/>
    </xf>
    <xf numFmtId="0" fontId="3"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cellStyleXfs>
  <cellXfs count="1085">
    <xf numFmtId="0" fontId="0" fillId="0" borderId="0" xfId="0">
      <alignment vertical="center"/>
    </xf>
    <xf numFmtId="0" fontId="7" fillId="2" borderId="0" xfId="0" applyFont="1" applyFill="1">
      <alignment vertical="center"/>
    </xf>
    <xf numFmtId="0" fontId="8" fillId="2" borderId="0" xfId="1" applyFont="1" applyFill="1" applyAlignment="1">
      <alignment vertical="center"/>
    </xf>
    <xf numFmtId="0" fontId="8" fillId="0" borderId="0" xfId="1" applyFont="1" applyAlignment="1">
      <alignment vertical="center"/>
    </xf>
    <xf numFmtId="0" fontId="7" fillId="0" borderId="0" xfId="0" applyFont="1">
      <alignment vertical="center"/>
    </xf>
    <xf numFmtId="0" fontId="7" fillId="0" borderId="0" xfId="1" applyFont="1" applyAlignment="1">
      <alignment horizontal="left" vertical="center"/>
    </xf>
    <xf numFmtId="0" fontId="14" fillId="0" borderId="0" xfId="1" applyFont="1" applyAlignment="1">
      <alignment horizontal="left" vertical="center"/>
    </xf>
    <xf numFmtId="0" fontId="7" fillId="0" borderId="0" xfId="1" applyFont="1" applyAlignment="1">
      <alignment horizontal="center" vertical="center"/>
    </xf>
    <xf numFmtId="0" fontId="7" fillId="0" borderId="0" xfId="0" applyFont="1" applyAlignment="1">
      <alignment horizontal="center" vertical="center"/>
    </xf>
    <xf numFmtId="0" fontId="7" fillId="0" borderId="0" xfId="1" applyFont="1" applyAlignment="1">
      <alignment vertical="center"/>
    </xf>
    <xf numFmtId="0" fontId="7" fillId="2" borderId="0" xfId="0" applyFont="1" applyFill="1" applyAlignment="1">
      <alignment horizontal="center" vertical="center"/>
    </xf>
    <xf numFmtId="0" fontId="11" fillId="0" borderId="0" xfId="0" applyFont="1">
      <alignment vertical="center"/>
    </xf>
    <xf numFmtId="0" fontId="13" fillId="0" borderId="0" xfId="1" applyFont="1" applyAlignment="1">
      <alignment horizontal="center" vertical="center"/>
    </xf>
    <xf numFmtId="0" fontId="15" fillId="0" borderId="0" xfId="0" applyFont="1">
      <alignment vertical="center"/>
    </xf>
    <xf numFmtId="0" fontId="8" fillId="2" borderId="0" xfId="1" applyFont="1" applyFill="1" applyAlignment="1">
      <alignment horizontal="center" vertical="center"/>
    </xf>
    <xf numFmtId="0" fontId="11" fillId="2" borderId="0" xfId="1" applyFont="1" applyFill="1" applyAlignment="1">
      <alignment vertical="center"/>
    </xf>
    <xf numFmtId="0" fontId="11" fillId="0" borderId="0" xfId="1" applyFont="1" applyAlignment="1">
      <alignment vertical="center"/>
    </xf>
    <xf numFmtId="0" fontId="7" fillId="0" borderId="0" xfId="1" applyFont="1" applyAlignment="1">
      <alignment horizontal="center" vertical="center" wrapText="1"/>
    </xf>
    <xf numFmtId="0" fontId="8" fillId="0" borderId="0" xfId="1" applyFont="1" applyAlignment="1">
      <alignment horizontal="center" vertical="center"/>
    </xf>
    <xf numFmtId="0" fontId="25" fillId="0" borderId="106" xfId="0" applyFont="1" applyBorder="1" applyAlignment="1">
      <alignment horizontal="center" vertical="center"/>
    </xf>
    <xf numFmtId="0" fontId="25" fillId="0" borderId="114" xfId="0" applyFont="1" applyBorder="1" applyAlignment="1">
      <alignment horizontal="center" vertical="center"/>
    </xf>
    <xf numFmtId="0" fontId="13" fillId="0" borderId="0" xfId="0" applyFont="1">
      <alignment vertical="center"/>
    </xf>
    <xf numFmtId="0" fontId="9" fillId="0" borderId="0" xfId="1" applyFont="1" applyAlignment="1">
      <alignment vertical="center"/>
    </xf>
    <xf numFmtId="0" fontId="7" fillId="0" borderId="131" xfId="1" applyFont="1" applyBorder="1" applyAlignment="1">
      <alignment vertical="center"/>
    </xf>
    <xf numFmtId="0" fontId="7" fillId="0" borderId="0" xfId="1" applyFont="1" applyAlignment="1">
      <alignment vertical="top" wrapText="1"/>
    </xf>
    <xf numFmtId="0" fontId="7" fillId="0" borderId="193" xfId="0" applyFont="1" applyBorder="1">
      <alignment vertical="center"/>
    </xf>
    <xf numFmtId="0" fontId="7" fillId="0" borderId="0" xfId="0" applyFont="1" applyFill="1" applyBorder="1" applyProtection="1">
      <alignment vertical="center"/>
    </xf>
    <xf numFmtId="0" fontId="7" fillId="0" borderId="0" xfId="1" applyFont="1" applyFill="1" applyBorder="1" applyAlignment="1" applyProtection="1">
      <alignment horizontal="left" vertical="center"/>
    </xf>
    <xf numFmtId="0" fontId="13" fillId="0" borderId="0" xfId="1" applyFont="1" applyFill="1" applyBorder="1" applyAlignment="1" applyProtection="1">
      <alignment horizontal="center" vertical="center"/>
    </xf>
    <xf numFmtId="0" fontId="14" fillId="0" borderId="0" xfId="1" applyFont="1" applyFill="1" applyBorder="1" applyAlignment="1" applyProtection="1">
      <alignment horizontal="left" vertical="center"/>
    </xf>
    <xf numFmtId="0" fontId="13" fillId="0" borderId="0" xfId="0" applyFont="1" applyAlignment="1" applyProtection="1">
      <alignment vertical="center"/>
    </xf>
    <xf numFmtId="0" fontId="7" fillId="2" borderId="0" xfId="0" applyFont="1" applyFill="1" applyProtection="1">
      <alignment vertical="center"/>
    </xf>
    <xf numFmtId="0" fontId="7" fillId="2" borderId="0" xfId="0" applyFont="1" applyFill="1" applyAlignment="1" applyProtection="1">
      <alignment horizontal="distributed" vertical="center"/>
    </xf>
    <xf numFmtId="0" fontId="8" fillId="2" borderId="0" xfId="1" applyFont="1" applyFill="1" applyAlignment="1" applyProtection="1">
      <alignment vertical="center"/>
    </xf>
    <xf numFmtId="0" fontId="7" fillId="6" borderId="0" xfId="0" applyFont="1" applyFill="1" applyProtection="1">
      <alignment vertical="center"/>
    </xf>
    <xf numFmtId="0" fontId="7" fillId="0" borderId="0" xfId="0" applyFont="1" applyFill="1" applyProtection="1">
      <alignment vertical="center"/>
    </xf>
    <xf numFmtId="0" fontId="9" fillId="0" borderId="0" xfId="1" applyFont="1" applyFill="1" applyBorder="1" applyAlignment="1" applyProtection="1">
      <alignment vertical="center"/>
    </xf>
    <xf numFmtId="0" fontId="7" fillId="0" borderId="131" xfId="1" applyFont="1" applyFill="1" applyBorder="1" applyAlignment="1" applyProtection="1">
      <alignment vertical="center"/>
    </xf>
    <xf numFmtId="0" fontId="1" fillId="0" borderId="0" xfId="0" applyFont="1" applyProtection="1">
      <alignment vertical="center"/>
    </xf>
    <xf numFmtId="0" fontId="25" fillId="0" borderId="148" xfId="0" applyFont="1" applyBorder="1" applyAlignment="1">
      <alignment vertical="center"/>
    </xf>
    <xf numFmtId="0" fontId="7" fillId="0" borderId="0" xfId="0" applyFont="1" applyFill="1" applyBorder="1" applyAlignment="1" applyProtection="1">
      <alignment horizontal="center" vertical="center"/>
    </xf>
    <xf numFmtId="0" fontId="25" fillId="0" borderId="106" xfId="0" applyFont="1" applyBorder="1" applyAlignment="1">
      <alignment vertical="center"/>
    </xf>
    <xf numFmtId="0" fontId="25" fillId="0" borderId="96" xfId="0" applyFont="1" applyBorder="1" applyAlignment="1">
      <alignment vertical="center"/>
    </xf>
    <xf numFmtId="0" fontId="25" fillId="0" borderId="34" xfId="0" applyFont="1" applyFill="1" applyBorder="1" applyAlignment="1" applyProtection="1">
      <alignment horizontal="center" vertical="center"/>
    </xf>
    <xf numFmtId="0" fontId="25" fillId="0" borderId="171" xfId="0" applyFont="1" applyBorder="1" applyAlignment="1">
      <alignment vertical="center"/>
    </xf>
    <xf numFmtId="0" fontId="25" fillId="0" borderId="0" xfId="0" applyFont="1" applyBorder="1" applyAlignment="1">
      <alignment vertical="center"/>
    </xf>
    <xf numFmtId="0" fontId="25" fillId="0" borderId="0" xfId="0" applyFont="1" applyFill="1">
      <alignment vertical="center"/>
    </xf>
    <xf numFmtId="0" fontId="7" fillId="8" borderId="0" xfId="0" applyFont="1" applyFill="1" applyProtection="1">
      <alignment vertical="center"/>
    </xf>
    <xf numFmtId="0" fontId="23" fillId="8" borderId="0" xfId="0" applyFont="1" applyFill="1" applyProtection="1">
      <alignment vertical="center"/>
    </xf>
    <xf numFmtId="0" fontId="7" fillId="8" borderId="0" xfId="0" applyFont="1" applyFill="1" applyBorder="1" applyProtection="1">
      <alignment vertical="center"/>
    </xf>
    <xf numFmtId="0" fontId="1" fillId="2" borderId="0" xfId="0" applyFont="1" applyFill="1" applyProtection="1">
      <alignment vertical="center"/>
    </xf>
    <xf numFmtId="0" fontId="25" fillId="0" borderId="53" xfId="0" applyFont="1" applyFill="1" applyBorder="1" applyAlignment="1">
      <alignment horizontal="center" vertical="center"/>
    </xf>
    <xf numFmtId="0" fontId="7" fillId="2" borderId="0" xfId="0" applyFont="1" applyFill="1" applyBorder="1" applyProtection="1">
      <alignment vertical="center"/>
    </xf>
    <xf numFmtId="0" fontId="24" fillId="8" borderId="0" xfId="0" applyFont="1" applyFill="1" applyProtection="1">
      <alignment vertical="center"/>
    </xf>
    <xf numFmtId="0" fontId="7" fillId="0" borderId="0" xfId="0" applyFont="1" applyFill="1" applyBorder="1" applyAlignment="1" applyProtection="1">
      <alignment horizontal="center" vertical="center" textRotation="255"/>
    </xf>
    <xf numFmtId="176" fontId="16" fillId="0" borderId="0" xfId="0" applyNumberFormat="1" applyFont="1" applyFill="1" applyBorder="1" applyAlignment="1" applyProtection="1">
      <alignment horizontal="center" vertical="center" shrinkToFit="1"/>
    </xf>
    <xf numFmtId="0" fontId="7" fillId="0" borderId="0" xfId="1" applyFont="1" applyFill="1" applyBorder="1" applyAlignment="1" applyProtection="1">
      <alignment vertical="center" wrapText="1"/>
    </xf>
    <xf numFmtId="0" fontId="7" fillId="0" borderId="0" xfId="1" applyFont="1" applyFill="1" applyBorder="1" applyAlignment="1" applyProtection="1">
      <alignment vertical="center"/>
    </xf>
    <xf numFmtId="0" fontId="7" fillId="0" borderId="0" xfId="0" applyFont="1" applyProtection="1">
      <alignment vertical="center"/>
    </xf>
    <xf numFmtId="0" fontId="0" fillId="0" borderId="0" xfId="0" applyFill="1">
      <alignment vertical="center"/>
    </xf>
    <xf numFmtId="0" fontId="7" fillId="0" borderId="130" xfId="0" applyFont="1" applyFill="1" applyBorder="1" applyAlignment="1" applyProtection="1">
      <alignment horizontal="center" vertical="center" wrapText="1"/>
    </xf>
    <xf numFmtId="176" fontId="7" fillId="0" borderId="0" xfId="0" applyNumberFormat="1" applyFont="1" applyFill="1" applyBorder="1" applyAlignment="1" applyProtection="1">
      <alignment horizontal="center" vertical="center" shrinkToFit="1"/>
    </xf>
    <xf numFmtId="0" fontId="1" fillId="2" borderId="0" xfId="0" applyNumberFormat="1" applyFont="1" applyFill="1" applyBorder="1" applyAlignment="1" applyProtection="1">
      <alignment horizontal="center" vertical="center" shrinkToFit="1"/>
    </xf>
    <xf numFmtId="0" fontId="1" fillId="2" borderId="0" xfId="0" applyNumberFormat="1"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7" fillId="2" borderId="0" xfId="0" applyFont="1" applyFill="1" applyAlignment="1" applyProtection="1">
      <alignment horizontal="center" vertical="center"/>
    </xf>
    <xf numFmtId="0" fontId="8" fillId="0" borderId="0" xfId="1" applyFont="1" applyFill="1" applyAlignment="1" applyProtection="1">
      <alignment vertical="center"/>
    </xf>
    <xf numFmtId="176" fontId="7" fillId="0" borderId="0" xfId="0" applyNumberFormat="1" applyFont="1" applyFill="1" applyBorder="1" applyAlignment="1" applyProtection="1">
      <alignment horizontal="distributed" vertical="center" shrinkToFit="1"/>
    </xf>
    <xf numFmtId="0" fontId="7" fillId="0" borderId="0" xfId="0" applyFont="1" applyFill="1" applyAlignment="1" applyProtection="1">
      <alignment horizontal="distributed" vertical="center"/>
    </xf>
    <xf numFmtId="0" fontId="1" fillId="2" borderId="0" xfId="0" applyFont="1" applyFill="1" applyBorder="1" applyAlignment="1" applyProtection="1">
      <alignment horizontal="center" vertical="center" textRotation="255"/>
    </xf>
    <xf numFmtId="176" fontId="1" fillId="2" borderId="0" xfId="0" applyNumberFormat="1" applyFont="1" applyFill="1" applyBorder="1" applyAlignment="1" applyProtection="1">
      <alignment horizontal="center" vertical="center" shrinkToFit="1"/>
    </xf>
    <xf numFmtId="176" fontId="1" fillId="2" borderId="0" xfId="0" applyNumberFormat="1" applyFont="1" applyFill="1" applyBorder="1" applyAlignment="1" applyProtection="1">
      <alignment horizontal="distributed" vertical="center" shrinkToFit="1"/>
    </xf>
    <xf numFmtId="0" fontId="1" fillId="0" borderId="0" xfId="0" applyFont="1">
      <alignment vertical="center"/>
    </xf>
    <xf numFmtId="0" fontId="26" fillId="0" borderId="96" xfId="1" applyFont="1" applyBorder="1" applyAlignment="1">
      <alignment horizontal="center" vertical="center" textRotation="255" wrapText="1"/>
    </xf>
    <xf numFmtId="0" fontId="26" fillId="0" borderId="0" xfId="1" applyFont="1" applyAlignment="1">
      <alignment horizontal="center" vertical="center" textRotation="255" wrapText="1"/>
    </xf>
    <xf numFmtId="0" fontId="1" fillId="4" borderId="130" xfId="0" applyFont="1" applyFill="1" applyBorder="1" applyAlignment="1">
      <alignment horizontal="center" vertical="center" wrapText="1"/>
    </xf>
    <xf numFmtId="0" fontId="1" fillId="0" borderId="0" xfId="1" applyFont="1" applyAlignment="1">
      <alignment vertical="center"/>
    </xf>
    <xf numFmtId="0" fontId="1" fillId="0" borderId="83" xfId="0" applyFont="1" applyBorder="1" applyAlignment="1">
      <alignment horizontal="center" vertical="center" wrapText="1"/>
    </xf>
    <xf numFmtId="0" fontId="1" fillId="2" borderId="0" xfId="1" applyFont="1" applyFill="1" applyAlignment="1">
      <alignment vertical="center"/>
    </xf>
    <xf numFmtId="0" fontId="1" fillId="0" borderId="1" xfId="1" applyFont="1" applyBorder="1" applyAlignment="1">
      <alignment horizontal="center" vertical="top" textRotation="255" wrapText="1"/>
    </xf>
    <xf numFmtId="0" fontId="1" fillId="0" borderId="2" xfId="1" applyFont="1" applyBorder="1" applyAlignment="1">
      <alignment horizontal="center" vertical="top" textRotation="255" wrapText="1"/>
    </xf>
    <xf numFmtId="0" fontId="1" fillId="0" borderId="3" xfId="1" applyFont="1" applyBorder="1" applyAlignment="1">
      <alignment horizontal="center" vertical="top" textRotation="255" wrapText="1"/>
    </xf>
    <xf numFmtId="0" fontId="1" fillId="0" borderId="97" xfId="0" applyFont="1" applyBorder="1" applyAlignment="1">
      <alignment horizontal="center" vertical="top" textRotation="255" wrapText="1"/>
    </xf>
    <xf numFmtId="0" fontId="1" fillId="0" borderId="1" xfId="1" applyFont="1" applyBorder="1" applyAlignment="1">
      <alignment horizontal="center" vertical="center" textRotation="255" wrapText="1"/>
    </xf>
    <xf numFmtId="0" fontId="1" fillId="0" borderId="2" xfId="1" applyFont="1" applyBorder="1" applyAlignment="1">
      <alignment horizontal="center" vertical="center" textRotation="255" wrapText="1"/>
    </xf>
    <xf numFmtId="0" fontId="1" fillId="0" borderId="3" xfId="1" applyFont="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23" xfId="1" applyFont="1" applyBorder="1" applyAlignment="1">
      <alignment horizontal="center" vertical="center" textRotation="255" wrapText="1"/>
    </xf>
    <xf numFmtId="0" fontId="1" fillId="0" borderId="75" xfId="1" applyFont="1" applyBorder="1" applyAlignment="1">
      <alignment horizontal="center" vertical="top" textRotation="255" wrapText="1"/>
    </xf>
    <xf numFmtId="0" fontId="1" fillId="0" borderId="85" xfId="1" applyFont="1" applyBorder="1" applyAlignment="1">
      <alignment horizontal="center" vertical="top" textRotation="255"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1" fillId="0" borderId="7" xfId="1"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9" xfId="0" applyFont="1" applyBorder="1" applyAlignment="1">
      <alignment horizontal="center" vertical="top" textRotation="255" wrapText="1"/>
    </xf>
    <xf numFmtId="0" fontId="1" fillId="0" borderId="98" xfId="1" applyFont="1" applyBorder="1" applyAlignment="1">
      <alignment horizontal="center" vertical="center" shrinkToFit="1"/>
    </xf>
    <xf numFmtId="0" fontId="1" fillId="0" borderId="62" xfId="1" applyFont="1" applyBorder="1" applyAlignment="1">
      <alignment horizontal="center" vertical="center"/>
    </xf>
    <xf numFmtId="0" fontId="1" fillId="0" borderId="94" xfId="1" applyFont="1" applyBorder="1" applyAlignment="1">
      <alignment horizontal="distributed" vertical="center"/>
    </xf>
    <xf numFmtId="0" fontId="1" fillId="0" borderId="99" xfId="1" applyFont="1" applyBorder="1" applyAlignment="1">
      <alignment horizontal="center" vertical="center"/>
    </xf>
    <xf numFmtId="0" fontId="1" fillId="0" borderId="61" xfId="1" applyFont="1" applyBorder="1" applyAlignment="1">
      <alignment horizontal="center" vertical="center"/>
    </xf>
    <xf numFmtId="0" fontId="25" fillId="0" borderId="100" xfId="1" applyFont="1" applyBorder="1" applyAlignment="1">
      <alignment horizontal="center" vertical="center"/>
    </xf>
    <xf numFmtId="0" fontId="1" fillId="0" borderId="100" xfId="1" applyFont="1" applyBorder="1" applyAlignment="1">
      <alignment horizontal="center" vertical="center"/>
    </xf>
    <xf numFmtId="0" fontId="1" fillId="0" borderId="57" xfId="1" applyFont="1" applyBorder="1" applyAlignment="1">
      <alignment horizontal="center" vertical="center" shrinkToFit="1"/>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84" xfId="1" applyFont="1" applyBorder="1" applyAlignment="1">
      <alignment horizontal="center" vertical="center"/>
    </xf>
    <xf numFmtId="177" fontId="1" fillId="0" borderId="101" xfId="1" applyNumberFormat="1" applyFont="1" applyBorder="1" applyAlignment="1">
      <alignment vertical="center"/>
    </xf>
    <xf numFmtId="0" fontId="1" fillId="0" borderId="102" xfId="0" applyFont="1" applyBorder="1" applyAlignment="1">
      <alignment horizontal="center" vertical="center"/>
    </xf>
    <xf numFmtId="0" fontId="1" fillId="0" borderId="96" xfId="0" applyFont="1" applyBorder="1" applyAlignment="1">
      <alignment horizontal="center" vertical="center"/>
    </xf>
    <xf numFmtId="0" fontId="1" fillId="0" borderId="17" xfId="1" applyFont="1" applyBorder="1" applyAlignment="1">
      <alignment horizontal="center" vertical="center"/>
    </xf>
    <xf numFmtId="0" fontId="1" fillId="0" borderId="18" xfId="1" applyFont="1" applyBorder="1" applyAlignment="1">
      <alignment horizontal="center" vertical="center"/>
    </xf>
    <xf numFmtId="0" fontId="1" fillId="0" borderId="0" xfId="0" applyFont="1" applyAlignment="1">
      <alignment horizontal="center" vertical="center"/>
    </xf>
    <xf numFmtId="177" fontId="26" fillId="0" borderId="102" xfId="1" applyNumberFormat="1" applyFont="1" applyBorder="1" applyAlignment="1">
      <alignment vertical="center"/>
    </xf>
    <xf numFmtId="0" fontId="1" fillId="4" borderId="148" xfId="1" applyFont="1" applyFill="1" applyBorder="1" applyAlignment="1" applyProtection="1">
      <alignment horizontal="center" vertical="center"/>
      <protection locked="0"/>
    </xf>
    <xf numFmtId="0" fontId="1" fillId="0" borderId="91" xfId="0" applyFont="1" applyBorder="1" applyAlignment="1">
      <alignment horizontal="center" vertical="center"/>
    </xf>
    <xf numFmtId="0" fontId="1" fillId="3" borderId="79"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120" xfId="0" applyFont="1" applyBorder="1" applyAlignment="1">
      <alignment horizontal="center" vertical="center"/>
    </xf>
    <xf numFmtId="0" fontId="1" fillId="0" borderId="14" xfId="0" applyFont="1" applyBorder="1" applyAlignment="1">
      <alignment horizontal="center" vertical="center"/>
    </xf>
    <xf numFmtId="0" fontId="1" fillId="3" borderId="84" xfId="0" applyFont="1" applyFill="1" applyBorder="1" applyAlignment="1">
      <alignment horizontal="center" vertical="center"/>
    </xf>
    <xf numFmtId="0" fontId="1" fillId="0" borderId="56" xfId="1" applyFont="1" applyBorder="1" applyAlignment="1">
      <alignment horizontal="center" vertical="center" shrinkToFit="1"/>
    </xf>
    <xf numFmtId="0" fontId="1" fillId="0" borderId="24" xfId="1" applyFont="1" applyBorder="1" applyAlignment="1">
      <alignment horizontal="distributed" vertical="center"/>
    </xf>
    <xf numFmtId="0" fontId="1" fillId="0" borderId="26" xfId="1" applyFont="1" applyBorder="1" applyAlignment="1">
      <alignment horizontal="center" vertical="center"/>
    </xf>
    <xf numFmtId="0" fontId="1" fillId="0" borderId="31" xfId="1" applyFont="1" applyBorder="1" applyAlignment="1">
      <alignment horizontal="center" vertical="center"/>
    </xf>
    <xf numFmtId="0" fontId="1" fillId="0" borderId="35" xfId="1" applyFont="1" applyBorder="1" applyAlignment="1">
      <alignment horizontal="center" vertical="center"/>
    </xf>
    <xf numFmtId="0" fontId="1" fillId="0" borderId="34" xfId="1" applyFont="1" applyBorder="1" applyAlignment="1">
      <alignment horizontal="center" vertical="center" shrinkToFit="1"/>
    </xf>
    <xf numFmtId="0" fontId="1" fillId="0" borderId="27" xfId="1" applyFont="1" applyBorder="1" applyAlignment="1">
      <alignment horizontal="center" vertical="center"/>
    </xf>
    <xf numFmtId="0" fontId="1" fillId="0" borderId="32" xfId="1" applyFont="1" applyBorder="1" applyAlignment="1">
      <alignment horizontal="center" vertical="center"/>
    </xf>
    <xf numFmtId="0" fontId="1" fillId="0" borderId="35" xfId="1" applyFont="1" applyBorder="1" applyAlignment="1">
      <alignment horizontal="left" vertical="center"/>
    </xf>
    <xf numFmtId="177" fontId="1" fillId="0" borderId="26" xfId="1" applyNumberFormat="1" applyFont="1" applyBorder="1" applyAlignment="1">
      <alignment vertical="center"/>
    </xf>
    <xf numFmtId="0" fontId="1" fillId="0" borderId="34" xfId="0" applyFont="1" applyBorder="1" applyAlignment="1">
      <alignment horizontal="center" vertical="center"/>
    </xf>
    <xf numFmtId="0" fontId="1" fillId="0" borderId="33" xfId="1" applyFont="1" applyBorder="1" applyAlignment="1">
      <alignment horizontal="center" vertical="center"/>
    </xf>
    <xf numFmtId="177" fontId="26" fillId="0" borderId="34" xfId="1" applyNumberFormat="1" applyFont="1" applyBorder="1" applyAlignment="1">
      <alignment vertical="center"/>
    </xf>
    <xf numFmtId="0" fontId="1" fillId="4" borderId="34" xfId="1" applyFont="1" applyFill="1" applyBorder="1" applyAlignment="1" applyProtection="1">
      <alignment horizontal="center" vertical="center"/>
      <protection locked="0"/>
    </xf>
    <xf numFmtId="0" fontId="1" fillId="0" borderId="24" xfId="0" applyFont="1" applyBorder="1" applyAlignment="1">
      <alignment horizontal="center" vertical="center"/>
    </xf>
    <xf numFmtId="0" fontId="1" fillId="3" borderId="56" xfId="0" applyFont="1" applyFill="1" applyBorder="1">
      <alignment vertical="center"/>
    </xf>
    <xf numFmtId="0" fontId="1" fillId="3" borderId="32"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3" xfId="0" applyFont="1" applyFill="1" applyBorder="1" applyAlignment="1">
      <alignment horizontal="center" vertical="center"/>
    </xf>
    <xf numFmtId="0" fontId="1" fillId="0" borderId="86" xfId="0" applyFont="1" applyBorder="1" applyAlignment="1">
      <alignment horizontal="center" vertical="center"/>
    </xf>
    <xf numFmtId="0" fontId="1" fillId="3" borderId="27" xfId="0" applyFont="1" applyFill="1" applyBorder="1" applyAlignment="1">
      <alignment horizontal="center" vertical="center"/>
    </xf>
    <xf numFmtId="0" fontId="1" fillId="3" borderId="32" xfId="0" applyFont="1" applyFill="1" applyBorder="1">
      <alignment vertical="center"/>
    </xf>
    <xf numFmtId="0" fontId="1" fillId="3" borderId="35" xfId="0" applyFont="1" applyFill="1" applyBorder="1" applyAlignment="1">
      <alignment horizontal="center" vertical="center"/>
    </xf>
    <xf numFmtId="0" fontId="1" fillId="0" borderId="31" xfId="0" applyFont="1" applyBorder="1" applyAlignment="1">
      <alignment horizontal="center" vertical="center"/>
    </xf>
    <xf numFmtId="0" fontId="1" fillId="3" borderId="24" xfId="0" applyFont="1" applyFill="1" applyBorder="1" applyAlignment="1">
      <alignment horizontal="center" vertical="center"/>
    </xf>
    <xf numFmtId="0" fontId="1" fillId="0" borderId="96" xfId="0" applyFont="1" applyBorder="1" applyAlignment="1">
      <alignment horizontal="center" vertical="center" wrapText="1"/>
    </xf>
    <xf numFmtId="0" fontId="1" fillId="3" borderId="56" xfId="0" applyFont="1" applyFill="1" applyBorder="1" applyAlignment="1">
      <alignment horizontal="center" vertical="center"/>
    </xf>
    <xf numFmtId="177" fontId="1" fillId="0" borderId="99" xfId="1" applyNumberFormat="1" applyFont="1" applyBorder="1" applyAlignment="1">
      <alignment vertical="center"/>
    </xf>
    <xf numFmtId="0" fontId="1" fillId="0" borderId="57" xfId="0" applyFont="1" applyBorder="1" applyAlignment="1">
      <alignment horizontal="center" vertical="center"/>
    </xf>
    <xf numFmtId="177" fontId="26" fillId="0" borderId="57" xfId="1" applyNumberFormat="1" applyFont="1" applyBorder="1" applyAlignment="1">
      <alignment vertical="center"/>
    </xf>
    <xf numFmtId="0" fontId="25" fillId="0" borderId="24" xfId="1" applyFont="1" applyBorder="1" applyAlignment="1">
      <alignment horizontal="distributed" vertical="center"/>
    </xf>
    <xf numFmtId="0" fontId="25" fillId="0" borderId="26" xfId="1" applyFont="1" applyBorder="1" applyAlignment="1">
      <alignment horizontal="center" vertical="center"/>
    </xf>
    <xf numFmtId="0" fontId="25" fillId="0" borderId="31" xfId="1" applyFont="1" applyBorder="1" applyAlignment="1">
      <alignment horizontal="center" vertical="center"/>
    </xf>
    <xf numFmtId="0" fontId="1" fillId="0" borderId="103" xfId="1" applyFont="1" applyBorder="1" applyAlignment="1">
      <alignment horizontal="center" vertical="center" shrinkToFit="1"/>
    </xf>
    <xf numFmtId="0" fontId="25" fillId="0" borderId="41" xfId="1" applyFont="1" applyBorder="1" applyAlignment="1">
      <alignment horizontal="distributed" vertical="center"/>
    </xf>
    <xf numFmtId="0" fontId="25" fillId="0" borderId="43" xfId="1" applyFont="1" applyBorder="1" applyAlignment="1">
      <alignment horizontal="center" vertical="center"/>
    </xf>
    <xf numFmtId="0" fontId="25" fillId="0" borderId="47" xfId="1" applyFont="1" applyBorder="1" applyAlignment="1">
      <alignment horizontal="center" vertical="center"/>
    </xf>
    <xf numFmtId="0" fontId="1" fillId="0" borderId="50" xfId="1" applyFont="1" applyBorder="1" applyAlignment="1">
      <alignment horizontal="center" vertical="center"/>
    </xf>
    <xf numFmtId="0" fontId="1" fillId="0" borderId="47" xfId="1" applyFont="1" applyBorder="1" applyAlignment="1">
      <alignment horizontal="center" vertical="center"/>
    </xf>
    <xf numFmtId="0" fontId="1" fillId="0" borderId="49" xfId="1" applyFont="1" applyBorder="1" applyAlignment="1">
      <alignment horizontal="center" vertical="center" shrinkToFit="1"/>
    </xf>
    <xf numFmtId="0" fontId="1" fillId="0" borderId="44" xfId="1" applyFont="1" applyBorder="1" applyAlignment="1">
      <alignment horizontal="center" vertical="center"/>
    </xf>
    <xf numFmtId="0" fontId="1" fillId="0" borderId="45" xfId="1" applyFont="1" applyBorder="1" applyAlignment="1">
      <alignment horizontal="center" vertical="center"/>
    </xf>
    <xf numFmtId="0" fontId="1" fillId="0" borderId="50" xfId="1" applyFont="1" applyBorder="1" applyAlignment="1">
      <alignment horizontal="left" vertical="center"/>
    </xf>
    <xf numFmtId="177" fontId="1" fillId="0" borderId="43" xfId="1" applyNumberFormat="1" applyFont="1" applyBorder="1" applyAlignment="1">
      <alignment vertical="center"/>
    </xf>
    <xf numFmtId="0" fontId="1" fillId="0" borderId="49" xfId="0" applyFont="1" applyBorder="1" applyAlignment="1">
      <alignment horizontal="center" vertical="center"/>
    </xf>
    <xf numFmtId="0" fontId="1" fillId="0" borderId="48" xfId="1" applyFont="1" applyBorder="1" applyAlignment="1">
      <alignment horizontal="center" vertical="center"/>
    </xf>
    <xf numFmtId="177" fontId="26" fillId="0" borderId="49" xfId="1" applyNumberFormat="1" applyFont="1" applyBorder="1" applyAlignment="1">
      <alignment vertical="center"/>
    </xf>
    <xf numFmtId="0" fontId="1" fillId="7" borderId="41" xfId="0" applyFont="1" applyFill="1" applyBorder="1" applyAlignment="1">
      <alignment horizontal="center" vertical="center"/>
    </xf>
    <xf numFmtId="0" fontId="1" fillId="3" borderId="103"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0" borderId="90" xfId="0" applyFont="1" applyBorder="1" applyAlignment="1">
      <alignment horizontal="center" vertical="center"/>
    </xf>
    <xf numFmtId="0" fontId="1" fillId="3" borderId="44"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47" xfId="0" applyFont="1" applyBorder="1" applyAlignment="1">
      <alignment horizontal="center" vertical="center"/>
    </xf>
    <xf numFmtId="0" fontId="25" fillId="0" borderId="94" xfId="1" applyFont="1" applyBorder="1" applyAlignment="1">
      <alignment horizontal="distributed" vertical="center"/>
    </xf>
    <xf numFmtId="0" fontId="25" fillId="0" borderId="99" xfId="1" applyFont="1" applyBorder="1" applyAlignment="1">
      <alignment horizontal="center" vertical="center"/>
    </xf>
    <xf numFmtId="0" fontId="25" fillId="0" borderId="61" xfId="1" applyFont="1" applyBorder="1" applyAlignment="1">
      <alignment horizontal="center" vertical="center"/>
    </xf>
    <xf numFmtId="0" fontId="1" fillId="0" borderId="104" xfId="1" applyFont="1" applyBorder="1" applyAlignment="1">
      <alignment horizontal="center" vertical="center"/>
    </xf>
    <xf numFmtId="0" fontId="1" fillId="0" borderId="2" xfId="1" applyFont="1" applyBorder="1" applyAlignment="1">
      <alignment horizontal="center" vertical="center"/>
    </xf>
    <xf numFmtId="177" fontId="1" fillId="0" borderId="105" xfId="1" applyNumberFormat="1" applyFont="1" applyBorder="1" applyAlignment="1">
      <alignment vertical="center"/>
    </xf>
    <xf numFmtId="0" fontId="1" fillId="0" borderId="106" xfId="0" applyFont="1" applyBorder="1" applyAlignment="1">
      <alignment horizontal="center" vertical="center"/>
    </xf>
    <xf numFmtId="0" fontId="1" fillId="0" borderId="1" xfId="1" applyFont="1" applyBorder="1" applyAlignment="1">
      <alignment horizontal="center" vertical="center"/>
    </xf>
    <xf numFmtId="0" fontId="1" fillId="0" borderId="3" xfId="1" applyFont="1" applyBorder="1" applyAlignment="1">
      <alignment horizontal="center" vertical="center"/>
    </xf>
    <xf numFmtId="0" fontId="1" fillId="0" borderId="21" xfId="1" applyFont="1" applyBorder="1" applyAlignment="1">
      <alignment horizontal="center" vertical="center"/>
    </xf>
    <xf numFmtId="0" fontId="1" fillId="0" borderId="23" xfId="1" applyFont="1" applyBorder="1" applyAlignment="1">
      <alignment horizontal="center" vertical="center"/>
    </xf>
    <xf numFmtId="177" fontId="26" fillId="0" borderId="106" xfId="1" applyNumberFormat="1" applyFont="1" applyBorder="1" applyAlignment="1">
      <alignment vertical="center"/>
    </xf>
    <xf numFmtId="0" fontId="1" fillId="0" borderId="11" xfId="0" applyFont="1" applyBorder="1" applyAlignment="1">
      <alignment horizontal="center" vertical="center"/>
    </xf>
    <xf numFmtId="0" fontId="1" fillId="3" borderId="5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23" xfId="0" applyFont="1" applyBorder="1" applyAlignment="1">
      <alignment horizontal="center" vertical="center"/>
    </xf>
    <xf numFmtId="0" fontId="1" fillId="0" borderId="121" xfId="0" applyFont="1" applyBorder="1" applyAlignment="1">
      <alignment horizontal="center" vertical="center"/>
    </xf>
    <xf numFmtId="0" fontId="1" fillId="3" borderId="1" xfId="0" applyFont="1" applyFill="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xf>
    <xf numFmtId="0" fontId="1" fillId="3" borderId="23" xfId="0" applyFont="1" applyFill="1" applyBorder="1" applyAlignment="1">
      <alignment horizontal="center" vertical="center"/>
    </xf>
    <xf numFmtId="0" fontId="1" fillId="0" borderId="41" xfId="1" applyFont="1" applyBorder="1" applyAlignment="1">
      <alignment horizontal="distributed" vertical="center"/>
    </xf>
    <xf numFmtId="0" fontId="1" fillId="0" borderId="43" xfId="1" applyFont="1" applyBorder="1" applyAlignment="1">
      <alignment horizontal="center" vertical="center"/>
    </xf>
    <xf numFmtId="0" fontId="1" fillId="0" borderId="107" xfId="1" applyFont="1" applyBorder="1" applyAlignment="1">
      <alignment horizontal="center" vertical="center"/>
    </xf>
    <xf numFmtId="0" fontId="1" fillId="0" borderId="41" xfId="0" applyFont="1" applyBorder="1" applyAlignment="1">
      <alignment horizontal="center" vertical="center"/>
    </xf>
    <xf numFmtId="0" fontId="1" fillId="0" borderId="45" xfId="0" applyFont="1" applyBorder="1" applyAlignment="1">
      <alignment horizontal="center" vertical="center"/>
    </xf>
    <xf numFmtId="0" fontId="1" fillId="0" borderId="55" xfId="1" applyFont="1" applyBorder="1" applyAlignment="1">
      <alignment horizontal="center" vertical="center" shrinkToFit="1"/>
    </xf>
    <xf numFmtId="0" fontId="1" fillId="0" borderId="11" xfId="1" applyFont="1" applyBorder="1" applyAlignment="1">
      <alignment horizontal="distributed" vertical="center"/>
    </xf>
    <xf numFmtId="0" fontId="1" fillId="0" borderId="13" xfId="1" applyFont="1" applyBorder="1" applyAlignment="1">
      <alignment horizontal="center" vertical="center"/>
    </xf>
    <xf numFmtId="0" fontId="1" fillId="0" borderId="19" xfId="1" applyFont="1" applyBorder="1" applyAlignment="1">
      <alignment horizontal="center" vertical="center" shrinkToFit="1"/>
    </xf>
    <xf numFmtId="0" fontId="1" fillId="0" borderId="108" xfId="1" applyFont="1" applyBorder="1" applyAlignment="1">
      <alignment horizontal="center" vertical="center"/>
    </xf>
    <xf numFmtId="0" fontId="1" fillId="0" borderId="59" xfId="1" applyFont="1" applyBorder="1" applyAlignment="1">
      <alignment horizontal="center" vertical="center"/>
    </xf>
    <xf numFmtId="0" fontId="1" fillId="0" borderId="106" xfId="1" applyFont="1" applyBorder="1" applyAlignment="1">
      <alignment horizontal="center" vertical="center"/>
    </xf>
    <xf numFmtId="0" fontId="1" fillId="0" borderId="96" xfId="1" applyFont="1" applyBorder="1" applyAlignment="1">
      <alignment horizontal="center" vertical="center"/>
    </xf>
    <xf numFmtId="0" fontId="1" fillId="0" borderId="0" xfId="1" applyFont="1" applyAlignment="1">
      <alignment horizontal="center" vertical="center"/>
    </xf>
    <xf numFmtId="0" fontId="1" fillId="0" borderId="32" xfId="0" applyFont="1" applyBorder="1" applyAlignment="1">
      <alignment horizontal="center" vertical="center"/>
    </xf>
    <xf numFmtId="0" fontId="1" fillId="3" borderId="32" xfId="1" applyFont="1" applyFill="1" applyBorder="1" applyAlignment="1">
      <alignment horizontal="center" vertical="center"/>
    </xf>
    <xf numFmtId="0" fontId="1" fillId="3" borderId="38" xfId="1" applyFont="1" applyFill="1" applyBorder="1" applyAlignment="1">
      <alignment horizontal="center" vertical="center"/>
    </xf>
    <xf numFmtId="0" fontId="1" fillId="3" borderId="31" xfId="1" applyFont="1" applyFill="1" applyBorder="1" applyAlignment="1">
      <alignment horizontal="center" vertical="center"/>
    </xf>
    <xf numFmtId="0" fontId="1" fillId="3" borderId="33" xfId="1" applyFont="1" applyFill="1" applyBorder="1" applyAlignment="1">
      <alignment horizontal="center" vertical="center"/>
    </xf>
    <xf numFmtId="0" fontId="1" fillId="3" borderId="35" xfId="1" applyFont="1" applyFill="1" applyBorder="1" applyAlignment="1">
      <alignment horizontal="center" vertical="center"/>
    </xf>
    <xf numFmtId="177" fontId="1" fillId="0" borderId="30" xfId="1" applyNumberFormat="1" applyFont="1" applyBorder="1" applyAlignment="1">
      <alignment vertical="center"/>
    </xf>
    <xf numFmtId="0" fontId="1" fillId="0" borderId="36" xfId="0" applyFont="1" applyBorder="1" applyAlignment="1">
      <alignment horizontal="center" vertical="center"/>
    </xf>
    <xf numFmtId="177" fontId="26" fillId="0" borderId="36" xfId="1" applyNumberFormat="1" applyFont="1" applyBorder="1" applyAlignment="1">
      <alignment vertical="center"/>
    </xf>
    <xf numFmtId="0" fontId="1" fillId="0" borderId="134" xfId="1" applyFont="1" applyBorder="1" applyAlignment="1">
      <alignment horizontal="center" vertical="center" shrinkToFit="1"/>
    </xf>
    <xf numFmtId="0" fontId="1" fillId="0" borderId="92" xfId="1" applyFont="1" applyBorder="1" applyAlignment="1">
      <alignment horizontal="distributed" vertical="center"/>
    </xf>
    <xf numFmtId="0" fontId="1" fillId="0" borderId="30" xfId="1" applyFont="1" applyBorder="1" applyAlignment="1">
      <alignment horizontal="center" vertical="center"/>
    </xf>
    <xf numFmtId="0" fontId="1" fillId="0" borderId="39" xfId="1" applyFont="1" applyBorder="1" applyAlignment="1">
      <alignment horizontal="center" vertical="center"/>
    </xf>
    <xf numFmtId="0" fontId="1" fillId="0" borderId="184" xfId="1" applyFont="1" applyBorder="1" applyAlignment="1">
      <alignment horizontal="center" vertical="center"/>
    </xf>
    <xf numFmtId="0" fontId="1" fillId="0" borderId="36" xfId="1" applyFont="1" applyBorder="1" applyAlignment="1">
      <alignment horizontal="center" vertical="center" shrinkToFit="1"/>
    </xf>
    <xf numFmtId="0" fontId="1" fillId="0" borderId="112" xfId="1" applyFont="1" applyBorder="1" applyAlignment="1">
      <alignment horizontal="center" vertical="center"/>
    </xf>
    <xf numFmtId="0" fontId="1" fillId="0" borderId="28" xfId="1" applyFont="1" applyBorder="1" applyAlignment="1">
      <alignment horizontal="center" vertical="center"/>
    </xf>
    <xf numFmtId="0" fontId="1" fillId="0" borderId="176" xfId="1" applyFont="1" applyBorder="1" applyAlignment="1">
      <alignment horizontal="center" vertical="center"/>
    </xf>
    <xf numFmtId="0" fontId="1" fillId="0" borderId="40" xfId="1" applyFont="1" applyBorder="1" applyAlignment="1">
      <alignment horizontal="center" vertical="center"/>
    </xf>
    <xf numFmtId="0" fontId="1" fillId="3" borderId="134"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176" xfId="0" applyFont="1" applyFill="1" applyBorder="1" applyAlignment="1">
      <alignment horizontal="center" vertical="center"/>
    </xf>
    <xf numFmtId="0" fontId="1" fillId="3" borderId="184" xfId="0" applyFont="1" applyFill="1" applyBorder="1" applyAlignment="1">
      <alignment horizontal="center" vertical="center"/>
    </xf>
    <xf numFmtId="0" fontId="25" fillId="0" borderId="47" xfId="1" applyFont="1" applyBorder="1" applyAlignment="1">
      <alignment horizontal="center" vertical="center" shrinkToFit="1"/>
    </xf>
    <xf numFmtId="0" fontId="25" fillId="0" borderId="50" xfId="1" applyFont="1" applyBorder="1" applyAlignment="1">
      <alignment horizontal="center" vertical="center"/>
    </xf>
    <xf numFmtId="0" fontId="1" fillId="3" borderId="192" xfId="0" applyFont="1" applyFill="1" applyBorder="1" applyAlignment="1">
      <alignment horizontal="center" vertical="center"/>
    </xf>
    <xf numFmtId="0" fontId="1" fillId="0" borderId="109" xfId="1" applyFont="1" applyBorder="1" applyAlignment="1">
      <alignment horizontal="center" vertical="center"/>
    </xf>
    <xf numFmtId="177" fontId="1" fillId="0" borderId="13" xfId="1" applyNumberFormat="1" applyFont="1" applyBorder="1" applyAlignment="1">
      <alignment vertical="center"/>
    </xf>
    <xf numFmtId="0" fontId="1" fillId="0" borderId="19" xfId="0" applyFont="1" applyBorder="1" applyAlignment="1">
      <alignment horizontal="center" vertical="center"/>
    </xf>
    <xf numFmtId="0" fontId="1" fillId="0" borderId="88" xfId="0" applyFont="1" applyBorder="1" applyAlignment="1">
      <alignment horizontal="center" vertical="center"/>
    </xf>
    <xf numFmtId="0" fontId="1" fillId="0" borderId="94" xfId="0" applyFont="1" applyBorder="1" applyAlignment="1">
      <alignment horizontal="center" vertical="center"/>
    </xf>
    <xf numFmtId="0" fontId="1" fillId="3" borderId="98"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60" xfId="0" applyFont="1" applyFill="1" applyBorder="1" applyAlignment="1">
      <alignment horizontal="center" vertical="center"/>
    </xf>
    <xf numFmtId="0" fontId="1" fillId="3" borderId="61" xfId="0" applyFont="1" applyFill="1" applyBorder="1" applyAlignment="1">
      <alignment horizontal="center" vertical="center"/>
    </xf>
    <xf numFmtId="0" fontId="1" fillId="3" borderId="62" xfId="0" applyFont="1" applyFill="1" applyBorder="1" applyAlignment="1">
      <alignment horizontal="center" vertical="center"/>
    </xf>
    <xf numFmtId="0" fontId="1" fillId="3" borderId="104" xfId="0" applyFont="1" applyFill="1" applyBorder="1" applyAlignment="1">
      <alignment horizontal="center" vertical="center"/>
    </xf>
    <xf numFmtId="0" fontId="1" fillId="0" borderId="59" xfId="0" applyFont="1" applyBorder="1" applyAlignment="1">
      <alignment horizontal="center" vertical="center"/>
    </xf>
    <xf numFmtId="0" fontId="1" fillId="0" borderId="32" xfId="1" applyFont="1" applyBorder="1" applyAlignment="1">
      <alignment vertical="center"/>
    </xf>
    <xf numFmtId="0" fontId="1" fillId="0" borderId="110" xfId="1" applyFont="1" applyBorder="1" applyAlignment="1">
      <alignment horizontal="center" vertical="center"/>
    </xf>
    <xf numFmtId="0" fontId="1" fillId="0" borderId="38" xfId="0" applyFont="1" applyBorder="1" applyAlignment="1">
      <alignment horizontal="center" vertical="center"/>
    </xf>
    <xf numFmtId="0" fontId="1" fillId="0" borderId="31" xfId="1" applyFont="1" applyBorder="1" applyAlignment="1">
      <alignment horizontal="center" vertical="center" shrinkToFit="1"/>
    </xf>
    <xf numFmtId="0" fontId="1" fillId="0" borderId="47" xfId="1" applyFont="1" applyBorder="1" applyAlignment="1">
      <alignment horizontal="center" vertical="center" shrinkToFit="1"/>
    </xf>
    <xf numFmtId="0" fontId="1" fillId="0" borderId="111" xfId="1" applyFont="1" applyBorder="1" applyAlignment="1">
      <alignment horizontal="center" vertical="center"/>
    </xf>
    <xf numFmtId="0" fontId="1" fillId="3" borderId="11" xfId="0" applyFont="1" applyFill="1" applyBorder="1" applyAlignment="1">
      <alignment horizontal="center" vertical="center"/>
    </xf>
    <xf numFmtId="0" fontId="1" fillId="7" borderId="55" xfId="0" applyFont="1" applyFill="1" applyBorder="1" applyAlignment="1">
      <alignment horizontal="center" vertical="center"/>
    </xf>
    <xf numFmtId="0" fontId="1" fillId="0" borderId="55" xfId="0" applyFont="1" applyBorder="1" applyAlignment="1">
      <alignment horizontal="center" vertical="center"/>
    </xf>
    <xf numFmtId="0" fontId="1" fillId="0" borderId="21" xfId="0" applyFont="1" applyBorder="1" applyAlignment="1">
      <alignment horizontal="center" vertical="center"/>
    </xf>
    <xf numFmtId="0" fontId="1" fillId="0" borderId="33" xfId="0" applyFont="1" applyBorder="1" applyAlignment="1">
      <alignment horizontal="center" vertical="center"/>
    </xf>
    <xf numFmtId="0" fontId="1" fillId="0" borderId="27" xfId="0" applyFont="1" applyBorder="1" applyAlignment="1">
      <alignment horizontal="center" vertical="center"/>
    </xf>
    <xf numFmtId="0" fontId="1" fillId="0" borderId="35" xfId="0" applyFont="1" applyBorder="1" applyAlignment="1">
      <alignment horizontal="center" vertical="center"/>
    </xf>
    <xf numFmtId="177" fontId="1" fillId="0" borderId="26" xfId="0" applyNumberFormat="1" applyFont="1" applyBorder="1">
      <alignment vertical="center"/>
    </xf>
    <xf numFmtId="177" fontId="26" fillId="0" borderId="34" xfId="0" applyNumberFormat="1" applyFont="1" applyBorder="1">
      <alignment vertical="center"/>
    </xf>
    <xf numFmtId="0" fontId="25" fillId="0" borderId="34" xfId="0" applyFont="1" applyBorder="1" applyAlignment="1">
      <alignment horizontal="center" vertical="center"/>
    </xf>
    <xf numFmtId="0" fontId="27" fillId="0" borderId="96" xfId="0" applyFont="1" applyBorder="1" applyAlignment="1">
      <alignment horizontal="center" vertical="center"/>
    </xf>
    <xf numFmtId="0" fontId="27" fillId="0" borderId="27" xfId="1" applyFont="1" applyBorder="1" applyAlignment="1">
      <alignment horizontal="center" vertical="center"/>
    </xf>
    <xf numFmtId="0" fontId="27" fillId="0" borderId="35" xfId="1" applyFont="1" applyBorder="1" applyAlignment="1">
      <alignment horizontal="center" vertical="center"/>
    </xf>
    <xf numFmtId="0" fontId="27" fillId="0" borderId="31" xfId="1" applyFont="1" applyBorder="1" applyAlignment="1">
      <alignment horizontal="center" vertical="center"/>
    </xf>
    <xf numFmtId="0" fontId="27" fillId="0" borderId="32" xfId="1" applyFont="1" applyBorder="1" applyAlignment="1">
      <alignment horizontal="center" vertical="center"/>
    </xf>
    <xf numFmtId="0" fontId="27" fillId="0" borderId="33" xfId="1" applyFont="1" applyBorder="1" applyAlignment="1">
      <alignment horizontal="center" vertical="center"/>
    </xf>
    <xf numFmtId="0" fontId="25" fillId="0" borderId="35" xfId="1" applyFont="1" applyBorder="1" applyAlignment="1">
      <alignment horizontal="center" vertical="center"/>
    </xf>
    <xf numFmtId="177" fontId="26" fillId="0" borderId="57" xfId="0" applyNumberFormat="1" applyFont="1" applyBorder="1">
      <alignment vertical="center"/>
    </xf>
    <xf numFmtId="0" fontId="1" fillId="0" borderId="113" xfId="1" applyFont="1" applyBorder="1" applyAlignment="1">
      <alignment horizontal="center" vertical="center" shrinkToFit="1"/>
    </xf>
    <xf numFmtId="0" fontId="25" fillId="0" borderId="69" xfId="1" applyFont="1" applyBorder="1" applyAlignment="1">
      <alignment horizontal="distributed" vertical="center"/>
    </xf>
    <xf numFmtId="0" fontId="25" fillId="0" borderId="71" xfId="1" applyFont="1" applyBorder="1" applyAlignment="1">
      <alignment horizontal="center" vertical="center"/>
    </xf>
    <xf numFmtId="0" fontId="25" fillId="0" borderId="75" xfId="1" applyFont="1" applyBorder="1" applyAlignment="1">
      <alignment horizontal="center" vertical="center"/>
    </xf>
    <xf numFmtId="0" fontId="25" fillId="0" borderId="85" xfId="1" applyFont="1" applyBorder="1" applyAlignment="1">
      <alignment horizontal="center" vertical="center"/>
    </xf>
    <xf numFmtId="0" fontId="1" fillId="0" borderId="77" xfId="1" applyFont="1" applyBorder="1" applyAlignment="1">
      <alignment horizontal="center" vertical="center" shrinkToFit="1"/>
    </xf>
    <xf numFmtId="0" fontId="1" fillId="0" borderId="72" xfId="1" applyFont="1" applyBorder="1" applyAlignment="1">
      <alignment horizontal="center" vertical="center"/>
    </xf>
    <xf numFmtId="0" fontId="1" fillId="0" borderId="73" xfId="1" applyFont="1" applyBorder="1" applyAlignment="1">
      <alignment horizontal="center" vertical="center"/>
    </xf>
    <xf numFmtId="0" fontId="1" fillId="0" borderId="85" xfId="1" applyFont="1" applyBorder="1" applyAlignment="1">
      <alignment horizontal="center" vertical="center"/>
    </xf>
    <xf numFmtId="177" fontId="1" fillId="0" borderId="71" xfId="1" applyNumberFormat="1" applyFont="1" applyBorder="1" applyAlignment="1">
      <alignment vertical="center"/>
    </xf>
    <xf numFmtId="0" fontId="1" fillId="0" borderId="77" xfId="0" applyFont="1" applyBorder="1" applyAlignment="1">
      <alignment horizontal="center" vertical="center"/>
    </xf>
    <xf numFmtId="0" fontId="1" fillId="0" borderId="75" xfId="1" applyFont="1" applyBorder="1" applyAlignment="1">
      <alignment horizontal="center" vertical="center"/>
    </xf>
    <xf numFmtId="0" fontId="1" fillId="0" borderId="76" xfId="1" applyFont="1" applyBorder="1" applyAlignment="1">
      <alignment horizontal="center" vertical="center"/>
    </xf>
    <xf numFmtId="177" fontId="26" fillId="0" borderId="77" xfId="1" applyNumberFormat="1" applyFont="1" applyBorder="1" applyAlignment="1">
      <alignment vertical="center"/>
    </xf>
    <xf numFmtId="0" fontId="1" fillId="4" borderId="114" xfId="1" applyFont="1" applyFill="1" applyBorder="1" applyAlignment="1" applyProtection="1">
      <alignment horizontal="center" vertical="center"/>
      <protection locked="0"/>
    </xf>
    <xf numFmtId="0" fontId="1" fillId="3" borderId="69" xfId="0" applyFont="1" applyFill="1" applyBorder="1" applyAlignment="1">
      <alignment horizontal="center" vertical="center"/>
    </xf>
    <xf numFmtId="0" fontId="1" fillId="3" borderId="115" xfId="0" applyFont="1" applyFill="1" applyBorder="1" applyAlignment="1">
      <alignment horizontal="center" vertical="center"/>
    </xf>
    <xf numFmtId="0" fontId="1" fillId="3" borderId="73" xfId="0" applyFont="1" applyFill="1" applyBorder="1" applyAlignment="1">
      <alignment horizontal="center" vertical="center"/>
    </xf>
    <xf numFmtId="0" fontId="1" fillId="3" borderId="74" xfId="0" applyFont="1" applyFill="1" applyBorder="1" applyAlignment="1">
      <alignment horizontal="center" vertical="center"/>
    </xf>
    <xf numFmtId="0" fontId="1" fillId="0" borderId="74" xfId="0" applyFont="1" applyBorder="1" applyAlignment="1">
      <alignment horizontal="center" vertical="center"/>
    </xf>
    <xf numFmtId="0" fontId="1" fillId="3" borderId="75" xfId="0" applyFont="1" applyFill="1" applyBorder="1" applyAlignment="1">
      <alignment horizontal="center" vertical="center"/>
    </xf>
    <xf numFmtId="0" fontId="1" fillId="0" borderId="73" xfId="0" applyFont="1" applyBorder="1" applyAlignment="1">
      <alignment horizontal="center" vertical="center"/>
    </xf>
    <xf numFmtId="0" fontId="1" fillId="3" borderId="76" xfId="0" applyFont="1" applyFill="1" applyBorder="1" applyAlignment="1">
      <alignment horizontal="center" vertical="center"/>
    </xf>
    <xf numFmtId="0" fontId="1" fillId="0" borderId="87" xfId="0" applyFont="1" applyBorder="1" applyAlignment="1">
      <alignment horizontal="center" vertical="center"/>
    </xf>
    <xf numFmtId="0" fontId="1" fillId="3" borderId="72" xfId="0" applyFont="1" applyFill="1" applyBorder="1" applyAlignment="1">
      <alignment horizontal="center" vertical="center"/>
    </xf>
    <xf numFmtId="0" fontId="1" fillId="3" borderId="85" xfId="0" applyFont="1" applyFill="1" applyBorder="1" applyAlignment="1">
      <alignment horizontal="center" vertical="center"/>
    </xf>
    <xf numFmtId="0" fontId="1" fillId="0" borderId="76" xfId="0" applyFont="1" applyBorder="1" applyAlignment="1">
      <alignment horizontal="center" vertical="center"/>
    </xf>
    <xf numFmtId="0" fontId="1" fillId="0" borderId="130" xfId="0" applyFont="1" applyBorder="1" applyAlignment="1">
      <alignment horizontal="center" vertical="center" wrapText="1"/>
    </xf>
    <xf numFmtId="0" fontId="1" fillId="0" borderId="98" xfId="1" applyFont="1" applyBorder="1" applyAlignment="1">
      <alignment horizontal="center" vertical="center"/>
    </xf>
    <xf numFmtId="0" fontId="1" fillId="0" borderId="122" xfId="1" applyFont="1" applyBorder="1" applyAlignment="1">
      <alignment horizontal="center" vertical="center"/>
    </xf>
    <xf numFmtId="0" fontId="1" fillId="0" borderId="123" xfId="1" applyFont="1" applyBorder="1" applyAlignment="1">
      <alignment horizontal="center" vertical="center"/>
    </xf>
    <xf numFmtId="0" fontId="1" fillId="0" borderId="124" xfId="1" applyFont="1" applyBorder="1" applyAlignment="1">
      <alignment horizontal="center" vertical="center"/>
    </xf>
    <xf numFmtId="0" fontId="1" fillId="0" borderId="125" xfId="1" applyFont="1" applyBorder="1" applyAlignment="1">
      <alignment horizontal="center" vertical="center"/>
    </xf>
    <xf numFmtId="0" fontId="1" fillId="0" borderId="126" xfId="1" applyFont="1" applyBorder="1" applyAlignment="1">
      <alignment horizontal="center" vertical="center"/>
    </xf>
    <xf numFmtId="0" fontId="1" fillId="2" borderId="0" xfId="0" applyFont="1" applyFill="1" applyAlignment="1">
      <alignment horizontal="center" vertical="center"/>
    </xf>
    <xf numFmtId="0" fontId="1" fillId="2" borderId="0" xfId="0" applyFont="1" applyFill="1">
      <alignment vertical="center"/>
    </xf>
    <xf numFmtId="0" fontId="26" fillId="0" borderId="119" xfId="1" applyFont="1" applyBorder="1" applyAlignment="1">
      <alignment horizontal="center" vertical="center"/>
    </xf>
    <xf numFmtId="0" fontId="26" fillId="0" borderId="117" xfId="1" applyFont="1" applyBorder="1" applyAlignment="1">
      <alignment horizontal="center" vertical="center"/>
    </xf>
    <xf numFmtId="0" fontId="26" fillId="0" borderId="118" xfId="1" applyFont="1" applyBorder="1" applyAlignment="1">
      <alignment horizontal="center" vertical="center"/>
    </xf>
    <xf numFmtId="0" fontId="26" fillId="0" borderId="116" xfId="1" applyFont="1" applyBorder="1" applyAlignment="1">
      <alignment horizontal="center" vertical="center"/>
    </xf>
    <xf numFmtId="0" fontId="1" fillId="0" borderId="0" xfId="0" applyFont="1" applyFill="1" applyProtection="1">
      <alignment vertical="center"/>
    </xf>
    <xf numFmtId="0" fontId="26" fillId="0" borderId="0" xfId="1" applyFont="1" applyFill="1" applyBorder="1" applyAlignment="1" applyProtection="1">
      <alignment horizontal="center" vertical="center" textRotation="255" wrapText="1"/>
    </xf>
    <xf numFmtId="0" fontId="1" fillId="0" borderId="0" xfId="1" applyFont="1" applyFill="1" applyBorder="1" applyAlignment="1" applyProtection="1">
      <alignment horizontal="center" vertical="center"/>
    </xf>
    <xf numFmtId="0" fontId="1" fillId="4" borderId="130" xfId="0" applyFont="1" applyFill="1" applyBorder="1" applyAlignment="1" applyProtection="1">
      <alignment horizontal="center" vertical="center" wrapText="1"/>
    </xf>
    <xf numFmtId="0" fontId="1" fillId="0" borderId="130" xfId="0" applyFont="1" applyBorder="1" applyAlignment="1" applyProtection="1">
      <alignment horizontal="center" vertical="center" wrapText="1"/>
    </xf>
    <xf numFmtId="0" fontId="1" fillId="0" borderId="1" xfId="1" applyFont="1" applyFill="1" applyBorder="1" applyAlignment="1" applyProtection="1">
      <alignment horizontal="center" vertical="top" textRotation="255" wrapText="1"/>
    </xf>
    <xf numFmtId="0" fontId="1" fillId="0" borderId="2" xfId="1" applyFont="1" applyFill="1" applyBorder="1" applyAlignment="1" applyProtection="1">
      <alignment horizontal="center" vertical="top" textRotation="255" wrapText="1"/>
    </xf>
    <xf numFmtId="0" fontId="1" fillId="0" borderId="3" xfId="1" applyFont="1" applyFill="1" applyBorder="1" applyAlignment="1" applyProtection="1">
      <alignment horizontal="center" vertical="top" textRotation="255" wrapText="1"/>
    </xf>
    <xf numFmtId="0" fontId="1" fillId="0" borderId="0" xfId="1" applyFont="1" applyFill="1" applyBorder="1" applyAlignment="1" applyProtection="1">
      <alignment horizontal="center" vertical="center" textRotation="255" wrapText="1"/>
    </xf>
    <xf numFmtId="0" fontId="1" fillId="0" borderId="75" xfId="1" applyFont="1" applyFill="1" applyBorder="1" applyAlignment="1" applyProtection="1">
      <alignment horizontal="center" vertical="top" textRotation="255" wrapText="1"/>
    </xf>
    <xf numFmtId="0" fontId="1" fillId="0" borderId="85" xfId="1" applyFont="1" applyFill="1" applyBorder="1" applyAlignment="1" applyProtection="1">
      <alignment horizontal="center" vertical="top" textRotation="255" wrapText="1"/>
    </xf>
    <xf numFmtId="0" fontId="1" fillId="0" borderId="5" xfId="1" applyFont="1" applyFill="1" applyBorder="1" applyAlignment="1" applyProtection="1">
      <alignment horizontal="center"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0" fontId="1" fillId="0" borderId="8" xfId="1" applyFont="1" applyFill="1" applyBorder="1" applyAlignment="1" applyProtection="1">
      <alignment horizontal="center" vertical="center"/>
    </xf>
    <xf numFmtId="0" fontId="1" fillId="0" borderId="9" xfId="1" applyFont="1" applyFill="1" applyBorder="1" applyAlignment="1" applyProtection="1">
      <alignment horizontal="center" vertical="center"/>
    </xf>
    <xf numFmtId="0" fontId="1" fillId="0" borderId="7" xfId="1"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25" fillId="0" borderId="91" xfId="0" applyFont="1" applyFill="1" applyBorder="1" applyAlignment="1" applyProtection="1">
      <alignment horizontal="distributed" vertical="center"/>
    </xf>
    <xf numFmtId="0" fontId="1" fillId="0" borderId="12" xfId="0" applyFont="1" applyFill="1" applyBorder="1" applyAlignment="1" applyProtection="1">
      <alignment horizontal="center" vertical="center"/>
    </xf>
    <xf numFmtId="0" fontId="1" fillId="0" borderId="19" xfId="0" applyFont="1" applyFill="1" applyBorder="1" applyAlignment="1" applyProtection="1">
      <alignment horizontal="center" vertical="center" shrinkToFit="1"/>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177" fontId="1" fillId="0" borderId="13" xfId="0" applyNumberFormat="1" applyFont="1" applyFill="1" applyBorder="1" applyAlignment="1" applyProtection="1">
      <alignment vertical="center"/>
    </xf>
    <xf numFmtId="0" fontId="1" fillId="0" borderId="19"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14" xfId="1" applyFont="1" applyFill="1" applyBorder="1" applyAlignment="1" applyProtection="1">
      <alignment horizontal="center" vertical="center"/>
    </xf>
    <xf numFmtId="0" fontId="1" fillId="0" borderId="84" xfId="1" applyFont="1" applyFill="1" applyBorder="1" applyAlignment="1" applyProtection="1">
      <alignment horizontal="center" vertical="center"/>
    </xf>
    <xf numFmtId="0" fontId="1" fillId="0" borderId="17" xfId="1" applyFont="1" applyFill="1" applyBorder="1" applyAlignment="1" applyProtection="1">
      <alignment horizontal="center" vertical="center"/>
    </xf>
    <xf numFmtId="0" fontId="1" fillId="0" borderId="15" xfId="1" applyFont="1" applyFill="1" applyBorder="1" applyAlignment="1" applyProtection="1">
      <alignment horizontal="center" vertical="center"/>
    </xf>
    <xf numFmtId="0" fontId="1" fillId="0" borderId="18" xfId="1" applyFont="1" applyFill="1" applyBorder="1" applyAlignment="1" applyProtection="1">
      <alignment horizontal="center" vertical="center"/>
    </xf>
    <xf numFmtId="177" fontId="26" fillId="0" borderId="19" xfId="0" applyNumberFormat="1" applyFont="1" applyBorder="1" applyAlignment="1" applyProtection="1">
      <alignment vertical="center"/>
    </xf>
    <xf numFmtId="0" fontId="1" fillId="4" borderId="102" xfId="0" applyFont="1" applyFill="1" applyBorder="1" applyAlignment="1" applyProtection="1">
      <alignment horizontal="center" vertical="center"/>
      <protection locked="0"/>
    </xf>
    <xf numFmtId="0" fontId="25" fillId="0" borderId="20" xfId="0" applyFont="1" applyBorder="1" applyAlignment="1" applyProtection="1">
      <alignment horizontal="center" vertical="center"/>
    </xf>
    <xf numFmtId="0" fontId="25" fillId="3" borderId="21"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5" fillId="3" borderId="22" xfId="0" applyFont="1" applyFill="1" applyBorder="1" applyAlignment="1" applyProtection="1">
      <alignment horizontal="center" vertical="center"/>
    </xf>
    <xf numFmtId="0" fontId="25" fillId="3" borderId="23" xfId="0"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25" fillId="0" borderId="24" xfId="0" applyFont="1" applyFill="1" applyBorder="1" applyAlignment="1" applyProtection="1">
      <alignment horizontal="distributed" vertical="center"/>
    </xf>
    <xf numFmtId="0" fontId="1" fillId="0" borderId="25" xfId="0" applyFont="1" applyFill="1" applyBorder="1" applyAlignment="1" applyProtection="1">
      <alignment horizontal="center" vertical="center"/>
    </xf>
    <xf numFmtId="0" fontId="1" fillId="0" borderId="34" xfId="0" applyFont="1" applyFill="1" applyBorder="1" applyAlignment="1" applyProtection="1">
      <alignment horizontal="center" vertical="center" shrinkToFit="1"/>
    </xf>
    <xf numFmtId="0" fontId="1" fillId="0" borderId="27" xfId="0" applyFont="1" applyBorder="1" applyAlignment="1" applyProtection="1">
      <alignment horizontal="center" vertical="center"/>
    </xf>
    <xf numFmtId="0" fontId="1" fillId="0" borderId="28" xfId="0" applyFont="1" applyBorder="1" applyAlignment="1" applyProtection="1">
      <alignment vertical="center"/>
    </xf>
    <xf numFmtId="0" fontId="1" fillId="0" borderId="29" xfId="0" applyFont="1" applyBorder="1" applyAlignment="1" applyProtection="1">
      <alignment vertical="center"/>
    </xf>
    <xf numFmtId="177" fontId="1" fillId="0" borderId="30" xfId="0" applyNumberFormat="1" applyFont="1" applyFill="1" applyBorder="1" applyAlignment="1" applyProtection="1">
      <alignment vertical="center"/>
    </xf>
    <xf numFmtId="0" fontId="1" fillId="0" borderId="34" xfId="0" applyFont="1" applyFill="1" applyBorder="1" applyAlignment="1" applyProtection="1">
      <alignment horizontal="center" vertical="center"/>
    </xf>
    <xf numFmtId="0" fontId="1" fillId="0" borderId="27" xfId="1" applyFont="1" applyFill="1" applyBorder="1" applyAlignment="1" applyProtection="1">
      <alignment horizontal="center" vertical="center"/>
    </xf>
    <xf numFmtId="0" fontId="1" fillId="0" borderId="35" xfId="1" applyFont="1" applyFill="1" applyBorder="1" applyAlignment="1" applyProtection="1">
      <alignment horizontal="center" vertical="center"/>
    </xf>
    <xf numFmtId="0" fontId="1" fillId="0" borderId="31" xfId="1" applyFont="1" applyFill="1" applyBorder="1" applyAlignment="1" applyProtection="1">
      <alignment horizontal="center" vertical="center"/>
    </xf>
    <xf numFmtId="0" fontId="1" fillId="0" borderId="32" xfId="1" applyFont="1" applyFill="1" applyBorder="1" applyAlignment="1" applyProtection="1">
      <alignment horizontal="center" vertical="center"/>
    </xf>
    <xf numFmtId="0" fontId="1" fillId="0" borderId="33" xfId="1" applyFont="1" applyFill="1" applyBorder="1" applyAlignment="1" applyProtection="1">
      <alignment horizontal="center" vertical="center"/>
    </xf>
    <xf numFmtId="177" fontId="26" fillId="0" borderId="36" xfId="0" applyNumberFormat="1" applyFont="1" applyBorder="1" applyAlignment="1" applyProtection="1">
      <alignment vertical="center"/>
    </xf>
    <xf numFmtId="0" fontId="1" fillId="4" borderId="36" xfId="0" applyFont="1" applyFill="1" applyBorder="1" applyAlignment="1" applyProtection="1">
      <alignment horizontal="center" vertical="center"/>
      <protection locked="0"/>
    </xf>
    <xf numFmtId="0" fontId="25" fillId="0" borderId="37" xfId="0" applyFont="1" applyBorder="1" applyAlignment="1" applyProtection="1">
      <alignment horizontal="center" vertical="center"/>
    </xf>
    <xf numFmtId="0" fontId="25" fillId="3" borderId="31" xfId="0" applyFont="1" applyFill="1" applyBorder="1" applyAlignment="1" applyProtection="1">
      <alignment horizontal="center" vertical="center"/>
    </xf>
    <xf numFmtId="0" fontId="25" fillId="3" borderId="28" xfId="0" applyFont="1" applyFill="1" applyBorder="1" applyAlignment="1" applyProtection="1">
      <alignment vertical="center"/>
    </xf>
    <xf numFmtId="0" fontId="25" fillId="3" borderId="38" xfId="0" applyFont="1" applyFill="1" applyBorder="1" applyAlignment="1" applyProtection="1">
      <alignment horizontal="center" vertical="center"/>
    </xf>
    <xf numFmtId="0" fontId="25" fillId="3" borderId="39" xfId="0" applyFont="1" applyFill="1" applyBorder="1" applyAlignment="1" applyProtection="1">
      <alignment horizontal="center" vertical="center"/>
    </xf>
    <xf numFmtId="0" fontId="25" fillId="3" borderId="28" xfId="0" applyFont="1" applyFill="1" applyBorder="1" applyAlignment="1" applyProtection="1">
      <alignment horizontal="center" vertical="center"/>
    </xf>
    <xf numFmtId="0" fontId="25" fillId="3" borderId="40" xfId="0"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25" fillId="0" borderId="92" xfId="0" applyFont="1" applyFill="1" applyBorder="1" applyAlignment="1" applyProtection="1">
      <alignment horizontal="distributed" vertical="center"/>
    </xf>
    <xf numFmtId="0" fontId="25" fillId="0" borderId="25" xfId="0" applyFont="1" applyFill="1" applyBorder="1" applyAlignment="1" applyProtection="1">
      <alignment horizontal="center" vertical="center"/>
    </xf>
    <xf numFmtId="0" fontId="25" fillId="0" borderId="31" xfId="0" applyFont="1" applyFill="1" applyBorder="1" applyAlignment="1" applyProtection="1">
      <alignment horizontal="center" vertical="center"/>
    </xf>
    <xf numFmtId="0" fontId="25" fillId="0" borderId="25" xfId="0" applyFont="1" applyFill="1" applyBorder="1" applyAlignment="1" applyProtection="1">
      <alignment vertical="center"/>
    </xf>
    <xf numFmtId="0" fontId="25" fillId="0" borderId="190" xfId="0" applyFont="1" applyFill="1" applyBorder="1" applyAlignment="1" applyProtection="1">
      <alignment horizontal="center" vertical="center" shrinkToFit="1"/>
    </xf>
    <xf numFmtId="0" fontId="25" fillId="0" borderId="176" xfId="0" applyFont="1" applyFill="1" applyBorder="1" applyAlignment="1" applyProtection="1">
      <alignment horizontal="center" vertical="center"/>
    </xf>
    <xf numFmtId="0" fontId="25" fillId="0" borderId="28" xfId="0" applyFont="1" applyFill="1" applyBorder="1" applyAlignment="1" applyProtection="1">
      <alignment vertical="center"/>
    </xf>
    <xf numFmtId="0" fontId="25" fillId="0" borderId="29" xfId="0" applyFont="1" applyFill="1" applyBorder="1" applyAlignment="1" applyProtection="1">
      <alignment vertical="center"/>
    </xf>
    <xf numFmtId="177" fontId="25" fillId="0" borderId="30" xfId="0" applyNumberFormat="1" applyFont="1" applyFill="1" applyBorder="1" applyAlignment="1" applyProtection="1">
      <alignment vertical="center"/>
    </xf>
    <xf numFmtId="0" fontId="1" fillId="0" borderId="36" xfId="0" applyFont="1" applyFill="1" applyBorder="1" applyAlignment="1" applyProtection="1">
      <alignment horizontal="center" vertical="center"/>
    </xf>
    <xf numFmtId="0" fontId="1" fillId="0" borderId="176" xfId="1" applyFont="1" applyFill="1" applyBorder="1" applyAlignment="1" applyProtection="1">
      <alignment horizontal="center" vertical="center"/>
    </xf>
    <xf numFmtId="0" fontId="1" fillId="0" borderId="184" xfId="1" applyFont="1" applyFill="1" applyBorder="1" applyAlignment="1" applyProtection="1">
      <alignment horizontal="center" vertical="center"/>
    </xf>
    <xf numFmtId="0" fontId="1" fillId="0" borderId="39" xfId="1" applyFont="1" applyFill="1" applyBorder="1" applyAlignment="1" applyProtection="1">
      <alignment horizontal="center" vertical="center"/>
    </xf>
    <xf numFmtId="0" fontId="1" fillId="0" borderId="28" xfId="1" applyFont="1" applyFill="1" applyBorder="1" applyAlignment="1" applyProtection="1">
      <alignment horizontal="center" vertical="center"/>
    </xf>
    <xf numFmtId="0" fontId="1" fillId="0" borderId="40" xfId="1" applyFont="1" applyFill="1" applyBorder="1" applyAlignment="1" applyProtection="1">
      <alignment horizontal="center" vertical="center"/>
    </xf>
    <xf numFmtId="0" fontId="25" fillId="3" borderId="29" xfId="0" applyFont="1" applyFill="1" applyBorder="1" applyAlignment="1" applyProtection="1">
      <alignment horizontal="center" vertical="center"/>
    </xf>
    <xf numFmtId="0" fontId="25" fillId="3" borderId="184" xfId="0" applyFont="1" applyFill="1" applyBorder="1" applyAlignment="1" applyProtection="1">
      <alignment horizontal="center" vertical="center"/>
    </xf>
    <xf numFmtId="0" fontId="25" fillId="3" borderId="134" xfId="0"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0" fontId="25" fillId="0" borderId="11" xfId="0" applyFont="1" applyFill="1" applyBorder="1" applyAlignment="1" applyProtection="1">
      <alignment horizontal="distributed" vertical="center"/>
    </xf>
    <xf numFmtId="0" fontId="1" fillId="0" borderId="51" xfId="0" applyFont="1" applyFill="1" applyBorder="1" applyAlignment="1" applyProtection="1">
      <alignment horizontal="center" vertical="center"/>
    </xf>
    <xf numFmtId="0" fontId="1" fillId="0" borderId="19" xfId="0" applyFont="1" applyBorder="1" applyAlignment="1" applyProtection="1">
      <alignment horizontal="center" vertical="center" shrinkToFit="1"/>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1" xfId="1" applyFont="1" applyFill="1" applyBorder="1" applyAlignment="1" applyProtection="1">
      <alignment horizontal="center" vertical="center"/>
    </xf>
    <xf numFmtId="0" fontId="1" fillId="0" borderId="3" xfId="1" applyFont="1" applyFill="1" applyBorder="1" applyAlignment="1" applyProtection="1">
      <alignment horizontal="center" vertical="center"/>
    </xf>
    <xf numFmtId="0" fontId="1" fillId="0" borderId="21" xfId="1" applyFont="1" applyFill="1" applyBorder="1" applyAlignment="1" applyProtection="1">
      <alignment horizontal="center" vertical="center"/>
    </xf>
    <xf numFmtId="0" fontId="1" fillId="0" borderId="2" xfId="1" applyFont="1" applyFill="1" applyBorder="1" applyAlignment="1" applyProtection="1">
      <alignment horizontal="center" vertical="center"/>
    </xf>
    <xf numFmtId="0" fontId="1" fillId="0" borderId="23" xfId="1" applyFont="1" applyFill="1" applyBorder="1" applyAlignment="1" applyProtection="1">
      <alignment horizontal="center" vertical="center"/>
    </xf>
    <xf numFmtId="0" fontId="1" fillId="4" borderId="19" xfId="0" applyFont="1" applyFill="1" applyBorder="1" applyAlignment="1" applyProtection="1">
      <alignment horizontal="center" vertical="center"/>
      <protection locked="0"/>
    </xf>
    <xf numFmtId="0" fontId="25" fillId="3" borderId="20" xfId="0" applyFont="1" applyFill="1" applyBorder="1" applyAlignment="1" applyProtection="1">
      <alignment horizontal="center" vertical="center"/>
    </xf>
    <xf numFmtId="0" fontId="25" fillId="0" borderId="2" xfId="0" applyFont="1" applyBorder="1" applyAlignment="1" applyProtection="1">
      <alignment horizontal="center" vertical="center"/>
    </xf>
    <xf numFmtId="0" fontId="1" fillId="0" borderId="53" xfId="0" applyFont="1" applyFill="1" applyBorder="1" applyAlignment="1" applyProtection="1">
      <alignment horizontal="center" vertical="center"/>
    </xf>
    <xf numFmtId="0" fontId="1" fillId="0" borderId="34" xfId="0" applyFont="1" applyBorder="1" applyAlignment="1" applyProtection="1">
      <alignment horizontal="center" vertical="center" shrinkToFit="1"/>
    </xf>
    <xf numFmtId="0" fontId="1" fillId="0" borderId="32" xfId="0" applyFont="1" applyBorder="1" applyAlignment="1" applyProtection="1">
      <alignment horizontal="center" vertical="center"/>
    </xf>
    <xf numFmtId="0" fontId="1" fillId="0" borderId="38" xfId="0" applyFont="1" applyBorder="1" applyAlignment="1" applyProtection="1">
      <alignment horizontal="center" vertical="center"/>
    </xf>
    <xf numFmtId="177" fontId="1" fillId="0" borderId="26" xfId="0" applyNumberFormat="1" applyFont="1" applyFill="1" applyBorder="1" applyAlignment="1" applyProtection="1">
      <alignment vertical="center"/>
    </xf>
    <xf numFmtId="177" fontId="26" fillId="0" borderId="34" xfId="0" applyNumberFormat="1" applyFont="1" applyBorder="1" applyAlignment="1" applyProtection="1">
      <alignment vertical="center"/>
    </xf>
    <xf numFmtId="0" fontId="1" fillId="4" borderId="34" xfId="0" applyFont="1" applyFill="1" applyBorder="1" applyAlignment="1" applyProtection="1">
      <alignment horizontal="center" vertical="center"/>
      <protection locked="0"/>
    </xf>
    <xf numFmtId="0" fontId="25" fillId="3" borderId="37" xfId="0" applyFont="1" applyFill="1" applyBorder="1" applyAlignment="1" applyProtection="1">
      <alignment horizontal="center" vertical="center"/>
    </xf>
    <xf numFmtId="0" fontId="25" fillId="0" borderId="32" xfId="0" applyFont="1" applyBorder="1" applyAlignment="1" applyProtection="1">
      <alignment horizontal="center" vertical="center"/>
    </xf>
    <xf numFmtId="0" fontId="25" fillId="3" borderId="32" xfId="0" applyFont="1" applyFill="1" applyBorder="1" applyAlignment="1" applyProtection="1">
      <alignment horizontal="center" vertical="center"/>
    </xf>
    <xf numFmtId="0" fontId="1" fillId="0" borderId="0" xfId="0" applyFont="1" applyFill="1" applyBorder="1" applyProtection="1">
      <alignment vertical="center"/>
    </xf>
    <xf numFmtId="0" fontId="1" fillId="0" borderId="31" xfId="0" applyFont="1" applyFill="1" applyBorder="1" applyAlignment="1" applyProtection="1">
      <alignment vertical="center"/>
    </xf>
    <xf numFmtId="0" fontId="1" fillId="0" borderId="35" xfId="0" applyFont="1" applyFill="1" applyBorder="1" applyAlignment="1" applyProtection="1">
      <alignment horizontal="center" vertical="center"/>
    </xf>
    <xf numFmtId="0" fontId="1" fillId="0" borderId="37" xfId="0" applyFont="1" applyFill="1" applyBorder="1" applyAlignment="1" applyProtection="1">
      <alignment horizontal="center" vertical="center" shrinkToFit="1"/>
    </xf>
    <xf numFmtId="0" fontId="1" fillId="0" borderId="27"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1" fillId="0" borderId="38"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25" fillId="3" borderId="181" xfId="0" applyFont="1" applyFill="1" applyBorder="1" applyAlignment="1" applyProtection="1">
      <alignment horizontal="center" vertical="center"/>
    </xf>
    <xf numFmtId="0" fontId="25" fillId="0" borderId="61" xfId="0" applyFont="1" applyFill="1" applyBorder="1" applyAlignment="1" applyProtection="1">
      <alignment horizontal="center" vertical="center"/>
    </xf>
    <xf numFmtId="0" fontId="25" fillId="3" borderId="59" xfId="0" applyFont="1" applyFill="1" applyBorder="1" applyAlignment="1" applyProtection="1">
      <alignment horizontal="center" vertical="center"/>
    </xf>
    <xf numFmtId="0" fontId="25" fillId="3" borderId="60" xfId="0" applyFont="1" applyFill="1" applyBorder="1" applyAlignment="1" applyProtection="1">
      <alignment horizontal="center" vertical="center"/>
    </xf>
    <xf numFmtId="0" fontId="25" fillId="3" borderId="61" xfId="0" applyFont="1" applyFill="1" applyBorder="1" applyAlignment="1" applyProtection="1">
      <alignment horizontal="center" vertical="center"/>
    </xf>
    <xf numFmtId="0" fontId="25" fillId="3" borderId="62" xfId="0" applyFont="1" applyFill="1" applyBorder="1" applyAlignment="1" applyProtection="1">
      <alignment horizontal="center" vertical="center"/>
    </xf>
    <xf numFmtId="0" fontId="1" fillId="0" borderId="57" xfId="0" applyNumberFormat="1" applyFont="1" applyFill="1" applyBorder="1" applyAlignment="1" applyProtection="1">
      <alignment horizontal="center" vertical="center"/>
    </xf>
    <xf numFmtId="176" fontId="25" fillId="0" borderId="11" xfId="0" applyNumberFormat="1" applyFont="1" applyFill="1" applyBorder="1" applyAlignment="1" applyProtection="1">
      <alignment horizontal="distributed" vertical="center" shrinkToFit="1"/>
    </xf>
    <xf numFmtId="0" fontId="1" fillId="0" borderId="12" xfId="0" applyNumberFormat="1" applyFont="1" applyFill="1" applyBorder="1" applyAlignment="1" applyProtection="1">
      <alignment horizontal="center" vertical="center" shrinkToFit="1"/>
    </xf>
    <xf numFmtId="176" fontId="1" fillId="0" borderId="19" xfId="0" applyNumberFormat="1" applyFont="1" applyFill="1" applyBorder="1" applyAlignment="1" applyProtection="1">
      <alignment horizontal="center" vertical="center" shrinkToFit="1"/>
    </xf>
    <xf numFmtId="0" fontId="1" fillId="0" borderId="2"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1" fillId="0" borderId="19" xfId="1" applyFont="1" applyFill="1" applyBorder="1" applyAlignment="1" applyProtection="1">
      <alignment horizontal="center" vertical="center"/>
    </xf>
    <xf numFmtId="177" fontId="26" fillId="0" borderId="19" xfId="0" applyNumberFormat="1" applyFont="1" applyFill="1" applyBorder="1" applyAlignment="1" applyProtection="1">
      <alignment vertical="center"/>
    </xf>
    <xf numFmtId="0" fontId="1" fillId="4" borderId="19" xfId="0" applyNumberFormat="1" applyFont="1" applyFill="1" applyBorder="1" applyAlignment="1" applyProtection="1">
      <alignment horizontal="center" vertical="center" shrinkToFit="1"/>
      <protection locked="0"/>
    </xf>
    <xf numFmtId="0" fontId="25" fillId="3" borderId="22" xfId="1" applyFont="1" applyFill="1" applyBorder="1" applyAlignment="1" applyProtection="1">
      <alignment horizontal="center" vertical="center"/>
    </xf>
    <xf numFmtId="0" fontId="25" fillId="3" borderId="21" xfId="1" applyFont="1" applyFill="1" applyBorder="1" applyAlignment="1" applyProtection="1">
      <alignment horizontal="center" vertical="center"/>
    </xf>
    <xf numFmtId="0" fontId="25" fillId="3" borderId="2" xfId="1" applyFont="1" applyFill="1" applyBorder="1" applyAlignment="1" applyProtection="1">
      <alignment horizontal="center" vertical="center"/>
    </xf>
    <xf numFmtId="0" fontId="25" fillId="3" borderId="23" xfId="1" applyFont="1" applyFill="1" applyBorder="1" applyAlignment="1" applyProtection="1">
      <alignment horizontal="center" vertical="center"/>
    </xf>
    <xf numFmtId="176" fontId="25" fillId="0" borderId="24" xfId="0" applyNumberFormat="1" applyFont="1" applyFill="1" applyBorder="1" applyAlignment="1" applyProtection="1">
      <alignment horizontal="distributed" vertical="center" shrinkToFit="1"/>
    </xf>
    <xf numFmtId="0" fontId="1" fillId="0" borderId="52" xfId="0" applyNumberFormat="1" applyFont="1" applyFill="1" applyBorder="1" applyAlignment="1" applyProtection="1">
      <alignment horizontal="center" vertical="center" shrinkToFit="1"/>
    </xf>
    <xf numFmtId="176" fontId="1" fillId="0" borderId="34" xfId="0" applyNumberFormat="1" applyFont="1" applyFill="1" applyBorder="1" applyAlignment="1" applyProtection="1">
      <alignment horizontal="center" vertical="center" shrinkToFit="1"/>
    </xf>
    <xf numFmtId="0" fontId="1" fillId="0" borderId="34" xfId="1" applyFont="1" applyFill="1" applyBorder="1" applyAlignment="1" applyProtection="1">
      <alignment horizontal="center" vertical="center"/>
    </xf>
    <xf numFmtId="177" fontId="26" fillId="0" borderId="34" xfId="0" applyNumberFormat="1" applyFont="1" applyFill="1" applyBorder="1" applyAlignment="1" applyProtection="1">
      <alignment vertical="center"/>
    </xf>
    <xf numFmtId="0" fontId="1" fillId="10" borderId="34" xfId="0" applyNumberFormat="1" applyFont="1" applyFill="1" applyBorder="1" applyAlignment="1" applyProtection="1">
      <alignment horizontal="center" vertical="center" shrinkToFit="1"/>
      <protection locked="0"/>
    </xf>
    <xf numFmtId="0" fontId="25" fillId="3" borderId="38" xfId="1" applyFont="1" applyFill="1" applyBorder="1" applyAlignment="1" applyProtection="1">
      <alignment horizontal="center" vertical="center"/>
    </xf>
    <xf numFmtId="0" fontId="25" fillId="3" borderId="31" xfId="1" applyFont="1" applyFill="1" applyBorder="1" applyAlignment="1" applyProtection="1">
      <alignment horizontal="center" vertical="center"/>
    </xf>
    <xf numFmtId="0" fontId="25" fillId="3" borderId="32" xfId="1" applyFont="1" applyFill="1" applyBorder="1" applyAlignment="1" applyProtection="1">
      <alignment horizontal="center" vertical="center"/>
    </xf>
    <xf numFmtId="0" fontId="25" fillId="3" borderId="33" xfId="1" applyFont="1" applyFill="1" applyBorder="1" applyAlignment="1" applyProtection="1">
      <alignment horizontal="center" vertical="center"/>
    </xf>
    <xf numFmtId="176" fontId="25" fillId="0" borderId="92" xfId="0" applyNumberFormat="1" applyFont="1" applyFill="1" applyBorder="1" applyAlignment="1" applyProtection="1">
      <alignment horizontal="distributed" vertical="center" shrinkToFit="1"/>
    </xf>
    <xf numFmtId="0" fontId="1" fillId="0" borderId="175" xfId="0" applyNumberFormat="1" applyFont="1" applyFill="1" applyBorder="1" applyAlignment="1" applyProtection="1">
      <alignment horizontal="center" vertical="center" shrinkToFit="1"/>
    </xf>
    <xf numFmtId="176" fontId="1" fillId="0" borderId="36" xfId="0" applyNumberFormat="1" applyFont="1" applyFill="1" applyBorder="1" applyAlignment="1" applyProtection="1">
      <alignment horizontal="center" vertical="center" shrinkToFit="1"/>
    </xf>
    <xf numFmtId="0" fontId="1" fillId="0" borderId="17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36" xfId="1" applyFont="1" applyFill="1" applyBorder="1" applyAlignment="1" applyProtection="1">
      <alignment horizontal="center" vertical="center"/>
    </xf>
    <xf numFmtId="177" fontId="26" fillId="0" borderId="36" xfId="0" applyNumberFormat="1" applyFont="1" applyFill="1" applyBorder="1" applyAlignment="1" applyProtection="1">
      <alignment vertical="center"/>
    </xf>
    <xf numFmtId="0" fontId="1" fillId="10" borderId="36" xfId="0" applyNumberFormat="1" applyFont="1" applyFill="1" applyBorder="1" applyAlignment="1" applyProtection="1">
      <alignment horizontal="center" vertical="center" shrinkToFit="1"/>
      <protection locked="0"/>
    </xf>
    <xf numFmtId="0" fontId="25" fillId="0" borderId="190" xfId="0" applyFont="1" applyFill="1" applyBorder="1" applyAlignment="1" applyProtection="1">
      <alignment horizontal="center" vertical="center"/>
    </xf>
    <xf numFmtId="0" fontId="25" fillId="3" borderId="29" xfId="1" applyFont="1" applyFill="1" applyBorder="1" applyAlignment="1" applyProtection="1">
      <alignment horizontal="center" vertical="center"/>
    </xf>
    <xf numFmtId="0" fontId="25" fillId="3" borderId="39" xfId="1" applyFont="1" applyFill="1" applyBorder="1" applyAlignment="1" applyProtection="1">
      <alignment horizontal="center" vertical="center"/>
    </xf>
    <xf numFmtId="0" fontId="25" fillId="3" borderId="28" xfId="1" applyFont="1" applyFill="1" applyBorder="1" applyAlignment="1" applyProtection="1">
      <alignment horizontal="center" vertical="center"/>
    </xf>
    <xf numFmtId="0" fontId="25" fillId="3" borderId="40" xfId="1" applyFont="1" applyFill="1" applyBorder="1" applyAlignment="1" applyProtection="1">
      <alignment horizontal="center" vertical="center"/>
    </xf>
    <xf numFmtId="0" fontId="1" fillId="0" borderId="3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shrinkToFit="1"/>
    </xf>
    <xf numFmtId="0" fontId="25" fillId="0" borderId="86" xfId="0" applyNumberFormat="1" applyFont="1" applyFill="1" applyBorder="1" applyAlignment="1" applyProtection="1">
      <alignment horizontal="center" vertical="center" shrinkToFit="1"/>
    </xf>
    <xf numFmtId="0" fontId="25" fillId="0" borderId="35" xfId="0" applyNumberFormat="1" applyFont="1" applyFill="1" applyBorder="1" applyAlignment="1" applyProtection="1">
      <alignment horizontal="center" vertical="center" shrinkToFit="1"/>
    </xf>
    <xf numFmtId="176" fontId="25" fillId="0" borderId="34" xfId="0" applyNumberFormat="1" applyFont="1" applyFill="1" applyBorder="1" applyAlignment="1" applyProtection="1">
      <alignment horizontal="center" vertical="center" shrinkToFit="1"/>
    </xf>
    <xf numFmtId="0" fontId="25" fillId="0" borderId="27" xfId="0" applyFont="1" applyFill="1" applyBorder="1" applyAlignment="1" applyProtection="1">
      <alignment horizontal="center" vertical="center"/>
    </xf>
    <xf numFmtId="0" fontId="25" fillId="0" borderId="32" xfId="0" applyFont="1" applyFill="1" applyBorder="1" applyAlignment="1" applyProtection="1">
      <alignment horizontal="center" vertical="center"/>
    </xf>
    <xf numFmtId="0" fontId="25" fillId="0" borderId="38" xfId="0" applyFont="1" applyFill="1" applyBorder="1" applyAlignment="1" applyProtection="1">
      <alignment horizontal="center" vertical="center"/>
    </xf>
    <xf numFmtId="177" fontId="25" fillId="0" borderId="26" xfId="0" applyNumberFormat="1" applyFont="1" applyFill="1" applyBorder="1" applyAlignment="1" applyProtection="1">
      <alignment vertical="center"/>
    </xf>
    <xf numFmtId="0" fontId="25" fillId="0" borderId="34" xfId="1" applyFont="1" applyFill="1" applyBorder="1" applyAlignment="1" applyProtection="1">
      <alignment horizontal="center" vertical="center"/>
    </xf>
    <xf numFmtId="0" fontId="25" fillId="0" borderId="52" xfId="1" applyFont="1" applyFill="1" applyBorder="1" applyAlignment="1" applyProtection="1">
      <alignment horizontal="center" vertical="center"/>
    </xf>
    <xf numFmtId="0" fontId="25" fillId="0" borderId="27" xfId="1" applyFont="1" applyFill="1" applyBorder="1" applyAlignment="1" applyProtection="1">
      <alignment horizontal="center" vertical="center"/>
    </xf>
    <xf numFmtId="0" fontId="25" fillId="0" borderId="35" xfId="1" applyFont="1" applyFill="1" applyBorder="1" applyAlignment="1" applyProtection="1">
      <alignment horizontal="center" vertical="center"/>
    </xf>
    <xf numFmtId="0" fontId="25" fillId="0" borderId="56" xfId="1" applyFont="1" applyFill="1" applyBorder="1" applyAlignment="1" applyProtection="1">
      <alignment horizontal="center" vertical="center"/>
    </xf>
    <xf numFmtId="0" fontId="25" fillId="0" borderId="32" xfId="1" applyFont="1" applyFill="1" applyBorder="1" applyAlignment="1" applyProtection="1">
      <alignment horizontal="center" vertical="center"/>
    </xf>
    <xf numFmtId="0" fontId="27" fillId="0" borderId="35" xfId="1" applyFont="1" applyFill="1" applyBorder="1" applyAlignment="1" applyProtection="1">
      <alignment horizontal="center" vertical="center"/>
    </xf>
    <xf numFmtId="0" fontId="27" fillId="0" borderId="31" xfId="1" applyFont="1" applyFill="1" applyBorder="1" applyAlignment="1" applyProtection="1">
      <alignment horizontal="center" vertical="center"/>
    </xf>
    <xf numFmtId="0" fontId="27" fillId="0" borderId="32" xfId="1" applyFont="1" applyFill="1" applyBorder="1" applyAlignment="1" applyProtection="1">
      <alignment horizontal="center" vertical="center"/>
    </xf>
    <xf numFmtId="0" fontId="27" fillId="0" borderId="33" xfId="1" applyFont="1" applyFill="1" applyBorder="1" applyAlignment="1" applyProtection="1">
      <alignment horizontal="center" vertical="center"/>
    </xf>
    <xf numFmtId="0" fontId="27" fillId="0" borderId="52" xfId="1" applyFont="1" applyFill="1" applyBorder="1" applyAlignment="1" applyProtection="1">
      <alignment horizontal="center" vertical="center"/>
    </xf>
    <xf numFmtId="177" fontId="27" fillId="0" borderId="34" xfId="0" applyNumberFormat="1" applyFont="1" applyFill="1" applyBorder="1" applyAlignment="1" applyProtection="1">
      <alignment vertical="center"/>
    </xf>
    <xf numFmtId="0" fontId="27" fillId="0" borderId="106" xfId="0" applyFont="1" applyFill="1" applyBorder="1" applyProtection="1">
      <alignment vertical="center"/>
    </xf>
    <xf numFmtId="0" fontId="25" fillId="3" borderId="24" xfId="0" applyFont="1" applyFill="1" applyBorder="1" applyAlignment="1" applyProtection="1">
      <alignment horizontal="center" vertical="center"/>
    </xf>
    <xf numFmtId="0" fontId="25" fillId="3" borderId="63" xfId="0" applyFont="1" applyFill="1" applyBorder="1" applyAlignment="1" applyProtection="1">
      <alignment horizontal="center" vertical="center"/>
    </xf>
    <xf numFmtId="176" fontId="25" fillId="0" borderId="94" xfId="0" applyNumberFormat="1" applyFont="1" applyFill="1" applyBorder="1" applyAlignment="1" applyProtection="1">
      <alignment horizontal="distributed" vertical="center" shrinkToFit="1"/>
    </xf>
    <xf numFmtId="0" fontId="25" fillId="0" borderId="182" xfId="0" applyNumberFormat="1" applyFont="1" applyFill="1" applyBorder="1" applyAlignment="1" applyProtection="1">
      <alignment horizontal="center" vertical="center" shrinkToFit="1"/>
    </xf>
    <xf numFmtId="0" fontId="25" fillId="0" borderId="121" xfId="0" applyNumberFormat="1" applyFont="1" applyFill="1" applyBorder="1" applyAlignment="1" applyProtection="1">
      <alignment horizontal="center" vertical="center" shrinkToFit="1"/>
    </xf>
    <xf numFmtId="0" fontId="25" fillId="0" borderId="100" xfId="0" applyNumberFormat="1" applyFont="1" applyFill="1" applyBorder="1" applyAlignment="1" applyProtection="1">
      <alignment horizontal="center" vertical="center" shrinkToFit="1"/>
    </xf>
    <xf numFmtId="176" fontId="25" fillId="0" borderId="57" xfId="0" applyNumberFormat="1" applyFont="1" applyFill="1" applyBorder="1" applyAlignment="1" applyProtection="1">
      <alignment horizontal="center" vertical="center" shrinkToFit="1"/>
    </xf>
    <xf numFmtId="0" fontId="25" fillId="0" borderId="104" xfId="0" applyFont="1" applyFill="1" applyBorder="1" applyAlignment="1" applyProtection="1">
      <alignment horizontal="center" vertical="center"/>
    </xf>
    <xf numFmtId="0" fontId="25" fillId="0" borderId="59" xfId="0" applyFont="1" applyFill="1" applyBorder="1" applyAlignment="1" applyProtection="1">
      <alignment horizontal="center" vertical="center"/>
    </xf>
    <xf numFmtId="0" fontId="25" fillId="0" borderId="60" xfId="0" applyFont="1" applyFill="1" applyBorder="1" applyAlignment="1" applyProtection="1">
      <alignment horizontal="center" vertical="center"/>
    </xf>
    <xf numFmtId="177" fontId="25" fillId="0" borderId="99" xfId="0" applyNumberFormat="1" applyFont="1" applyFill="1" applyBorder="1" applyAlignment="1" applyProtection="1">
      <alignment vertical="center"/>
    </xf>
    <xf numFmtId="0" fontId="25" fillId="0" borderId="57" xfId="1" applyFont="1" applyFill="1" applyBorder="1" applyAlignment="1" applyProtection="1">
      <alignment horizontal="center" vertical="center"/>
    </xf>
    <xf numFmtId="0" fontId="25" fillId="0" borderId="0" xfId="1" applyFont="1" applyFill="1" applyBorder="1" applyAlignment="1" applyProtection="1">
      <alignment horizontal="center" vertical="center"/>
    </xf>
    <xf numFmtId="0" fontId="25" fillId="0" borderId="104" xfId="1" applyFont="1" applyFill="1" applyBorder="1" applyAlignment="1" applyProtection="1">
      <alignment horizontal="center" vertical="center"/>
    </xf>
    <xf numFmtId="0" fontId="25" fillId="0" borderId="100" xfId="1" applyFont="1" applyFill="1" applyBorder="1" applyAlignment="1" applyProtection="1">
      <alignment horizontal="center" vertical="center"/>
    </xf>
    <xf numFmtId="0" fontId="25" fillId="0" borderId="98" xfId="1" applyFont="1" applyFill="1" applyBorder="1" applyAlignment="1" applyProtection="1">
      <alignment horizontal="center" vertical="center"/>
    </xf>
    <xf numFmtId="0" fontId="25" fillId="0" borderId="59" xfId="1" applyFont="1" applyFill="1" applyBorder="1" applyAlignment="1" applyProtection="1">
      <alignment horizontal="center" vertical="center"/>
    </xf>
    <xf numFmtId="0" fontId="27" fillId="0" borderId="100" xfId="1" applyFont="1" applyFill="1" applyBorder="1" applyAlignment="1" applyProtection="1">
      <alignment horizontal="center" vertical="center"/>
    </xf>
    <xf numFmtId="0" fontId="27" fillId="0" borderId="61" xfId="1" applyFont="1" applyFill="1" applyBorder="1" applyAlignment="1" applyProtection="1">
      <alignment horizontal="center" vertical="center"/>
    </xf>
    <xf numFmtId="0" fontId="27" fillId="0" borderId="59" xfId="1" applyFont="1" applyFill="1" applyBorder="1" applyAlignment="1" applyProtection="1">
      <alignment horizontal="center" vertical="center"/>
    </xf>
    <xf numFmtId="0" fontId="27" fillId="0" borderId="62" xfId="1" applyFont="1" applyFill="1" applyBorder="1" applyAlignment="1" applyProtection="1">
      <alignment horizontal="center" vertical="center"/>
    </xf>
    <xf numFmtId="0" fontId="27" fillId="0" borderId="0" xfId="1" applyFont="1" applyFill="1" applyBorder="1" applyAlignment="1" applyProtection="1">
      <alignment horizontal="center" vertical="center"/>
    </xf>
    <xf numFmtId="177" fontId="27" fillId="0" borderId="57" xfId="0" applyNumberFormat="1" applyFont="1" applyFill="1" applyBorder="1" applyAlignment="1" applyProtection="1">
      <alignment vertical="center"/>
    </xf>
    <xf numFmtId="0" fontId="1" fillId="10" borderId="57" xfId="0" applyNumberFormat="1" applyFont="1" applyFill="1" applyBorder="1" applyAlignment="1" applyProtection="1">
      <alignment horizontal="center" vertical="center" shrinkToFit="1"/>
      <protection locked="0"/>
    </xf>
    <xf numFmtId="0" fontId="27" fillId="0" borderId="0" xfId="0" applyFont="1" applyFill="1" applyProtection="1">
      <alignment vertical="center"/>
    </xf>
    <xf numFmtId="0" fontId="25" fillId="0" borderId="86" xfId="0" applyNumberFormat="1" applyFont="1" applyFill="1" applyBorder="1" applyAlignment="1" applyProtection="1">
      <alignment vertical="center" shrinkToFit="1"/>
    </xf>
    <xf numFmtId="0" fontId="25" fillId="0" borderId="35" xfId="0" applyNumberFormat="1" applyFont="1" applyFill="1" applyBorder="1" applyAlignment="1" applyProtection="1">
      <alignment horizontal="center" vertical="center"/>
    </xf>
    <xf numFmtId="0" fontId="25" fillId="0" borderId="31" xfId="0" applyNumberFormat="1" applyFont="1" applyFill="1" applyBorder="1" applyAlignment="1" applyProtection="1">
      <alignment horizontal="center" vertical="center" shrinkToFit="1"/>
    </xf>
    <xf numFmtId="0" fontId="28" fillId="0" borderId="0" xfId="0" applyFont="1" applyFill="1" applyProtection="1">
      <alignment vertical="center"/>
    </xf>
    <xf numFmtId="0" fontId="25" fillId="0" borderId="31"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xf>
    <xf numFmtId="0" fontId="25" fillId="0" borderId="52" xfId="0" applyNumberFormat="1" applyFont="1" applyFill="1" applyBorder="1" applyAlignment="1" applyProtection="1">
      <alignment horizontal="center" vertical="center" shrinkToFit="1"/>
    </xf>
    <xf numFmtId="0" fontId="25" fillId="0" borderId="53" xfId="0" applyNumberFormat="1" applyFont="1" applyFill="1" applyBorder="1" applyAlignment="1" applyProtection="1">
      <alignment vertical="center"/>
    </xf>
    <xf numFmtId="0" fontId="25" fillId="0" borderId="86" xfId="0" applyNumberFormat="1" applyFont="1" applyFill="1" applyBorder="1" applyAlignment="1" applyProtection="1">
      <alignment horizontal="center" vertical="center"/>
    </xf>
    <xf numFmtId="0" fontId="25" fillId="7" borderId="24" xfId="0" applyFont="1" applyFill="1" applyBorder="1" applyAlignment="1" applyProtection="1">
      <alignment horizontal="center" vertical="center"/>
    </xf>
    <xf numFmtId="0" fontId="25" fillId="7" borderId="64" xfId="0" applyFont="1" applyFill="1" applyBorder="1" applyAlignment="1" applyProtection="1">
      <alignment horizontal="center" vertical="center"/>
    </xf>
    <xf numFmtId="0" fontId="25" fillId="7" borderId="32" xfId="0" applyFont="1" applyFill="1" applyBorder="1" applyAlignment="1" applyProtection="1">
      <alignment horizontal="center" vertical="center"/>
    </xf>
    <xf numFmtId="0" fontId="25" fillId="7" borderId="38" xfId="0" applyFont="1" applyFill="1" applyBorder="1" applyAlignment="1" applyProtection="1">
      <alignment horizontal="center" vertical="center"/>
    </xf>
    <xf numFmtId="0" fontId="25" fillId="7" borderId="31" xfId="0" applyFont="1" applyFill="1" applyBorder="1" applyAlignment="1" applyProtection="1">
      <alignment horizontal="center" vertical="center"/>
    </xf>
    <xf numFmtId="0" fontId="25" fillId="7" borderId="33" xfId="0" applyFont="1" applyFill="1" applyBorder="1" applyAlignment="1" applyProtection="1">
      <alignment horizontal="center" vertical="center"/>
    </xf>
    <xf numFmtId="0" fontId="1" fillId="0" borderId="188" xfId="0" applyNumberFormat="1" applyFont="1" applyFill="1" applyBorder="1" applyAlignment="1" applyProtection="1">
      <alignment horizontal="center" vertical="center"/>
    </xf>
    <xf numFmtId="0" fontId="25" fillId="0" borderId="174" xfId="0" applyNumberFormat="1" applyFont="1" applyFill="1" applyBorder="1" applyAlignment="1" applyProtection="1">
      <alignment horizontal="center" vertical="center" shrinkToFit="1"/>
    </xf>
    <xf numFmtId="0" fontId="25" fillId="0" borderId="182"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vertical="center"/>
    </xf>
    <xf numFmtId="0" fontId="25" fillId="0" borderId="33" xfId="0" applyNumberFormat="1" applyFont="1" applyFill="1" applyBorder="1" applyAlignment="1" applyProtection="1">
      <alignment horizontal="center" vertical="center"/>
    </xf>
    <xf numFmtId="0" fontId="25" fillId="0" borderId="61" xfId="1" applyFont="1" applyFill="1" applyBorder="1" applyAlignment="1" applyProtection="1">
      <alignment horizontal="center" vertical="center"/>
    </xf>
    <xf numFmtId="0" fontId="1" fillId="0" borderId="100" xfId="1" applyFont="1" applyFill="1" applyBorder="1" applyAlignment="1" applyProtection="1">
      <alignment horizontal="center" vertical="center"/>
    </xf>
    <xf numFmtId="0" fontId="1" fillId="0" borderId="61" xfId="1" applyFont="1" applyFill="1" applyBorder="1" applyAlignment="1" applyProtection="1">
      <alignment horizontal="center" vertical="center"/>
    </xf>
    <xf numFmtId="0" fontId="1" fillId="0" borderId="59" xfId="1" applyFont="1" applyFill="1" applyBorder="1" applyAlignment="1" applyProtection="1">
      <alignment horizontal="center" vertical="center"/>
    </xf>
    <xf numFmtId="0" fontId="1" fillId="0" borderId="62" xfId="1" applyFont="1" applyFill="1" applyBorder="1" applyAlignment="1" applyProtection="1">
      <alignment horizontal="center" vertical="center"/>
    </xf>
    <xf numFmtId="177" fontId="26" fillId="0" borderId="57" xfId="0" applyNumberFormat="1" applyFont="1" applyFill="1" applyBorder="1" applyAlignment="1" applyProtection="1">
      <alignment vertical="center"/>
    </xf>
    <xf numFmtId="0" fontId="25" fillId="7" borderId="11" xfId="0" applyFont="1" applyFill="1" applyBorder="1" applyAlignment="1" applyProtection="1">
      <alignment horizontal="center" vertical="center"/>
    </xf>
    <xf numFmtId="0" fontId="1" fillId="0" borderId="10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vertical="center" shrinkToFit="1"/>
    </xf>
    <xf numFmtId="0" fontId="25" fillId="3" borderId="58" xfId="0" applyFont="1" applyFill="1" applyBorder="1" applyAlignment="1" applyProtection="1">
      <alignment horizontal="center" vertical="center"/>
    </xf>
    <xf numFmtId="0" fontId="25" fillId="3" borderId="66" xfId="0" applyFont="1" applyFill="1" applyBorder="1" applyAlignment="1" applyProtection="1">
      <alignment horizontal="center" vertical="center"/>
    </xf>
    <xf numFmtId="0" fontId="25" fillId="3" borderId="67"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5" fillId="3" borderId="68" xfId="0" applyFont="1" applyFill="1" applyBorder="1" applyAlignment="1" applyProtection="1">
      <alignment horizontal="center" vertical="center"/>
    </xf>
    <xf numFmtId="0" fontId="25" fillId="3" borderId="64" xfId="0" applyFont="1" applyFill="1" applyBorder="1" applyAlignment="1" applyProtection="1">
      <alignment horizontal="center" vertical="center"/>
    </xf>
    <xf numFmtId="176" fontId="25" fillId="0" borderId="24" xfId="0" applyNumberFormat="1" applyFont="1" applyFill="1" applyBorder="1" applyAlignment="1" applyProtection="1">
      <alignment horizontal="distributed" vertical="center"/>
    </xf>
    <xf numFmtId="0" fontId="25" fillId="0" borderId="31" xfId="1" applyFont="1" applyFill="1" applyBorder="1" applyAlignment="1" applyProtection="1">
      <alignment horizontal="center" vertical="center"/>
    </xf>
    <xf numFmtId="0" fontId="25" fillId="0" borderId="53" xfId="0" applyNumberFormat="1" applyFont="1" applyBorder="1" applyAlignment="1" applyProtection="1">
      <alignment horizontal="center" vertical="center"/>
    </xf>
    <xf numFmtId="0" fontId="25" fillId="6" borderId="27" xfId="0" applyFont="1" applyFill="1" applyBorder="1" applyAlignment="1" applyProtection="1">
      <alignment horizontal="center" vertical="center"/>
    </xf>
    <xf numFmtId="0" fontId="25" fillId="6" borderId="32" xfId="0" applyFont="1" applyFill="1" applyBorder="1" applyAlignment="1" applyProtection="1">
      <alignment horizontal="center" vertical="center"/>
    </xf>
    <xf numFmtId="0" fontId="25" fillId="6" borderId="38" xfId="0" applyFont="1" applyFill="1" applyBorder="1" applyAlignment="1" applyProtection="1">
      <alignment horizontal="center" vertical="center"/>
    </xf>
    <xf numFmtId="177" fontId="25" fillId="6" borderId="26" xfId="0" applyNumberFormat="1" applyFont="1" applyFill="1" applyBorder="1" applyAlignment="1" applyProtection="1">
      <alignment vertical="center"/>
    </xf>
    <xf numFmtId="177" fontId="26" fillId="6" borderId="34" xfId="0" applyNumberFormat="1" applyFont="1" applyFill="1" applyBorder="1" applyAlignment="1" applyProtection="1">
      <alignment vertical="center"/>
    </xf>
    <xf numFmtId="0" fontId="25" fillId="0" borderId="24" xfId="0" applyFont="1" applyFill="1" applyBorder="1" applyAlignment="1" applyProtection="1">
      <alignment horizontal="center" vertical="center"/>
    </xf>
    <xf numFmtId="0" fontId="1" fillId="0" borderId="86" xfId="0" applyNumberFormat="1" applyFont="1" applyFill="1" applyBorder="1" applyAlignment="1" applyProtection="1">
      <alignment horizontal="center" vertical="center"/>
    </xf>
    <xf numFmtId="0" fontId="1" fillId="0" borderId="53" xfId="0" applyNumberFormat="1" applyFont="1" applyBorder="1" applyAlignment="1" applyProtection="1">
      <alignment horizontal="center" vertical="center"/>
    </xf>
    <xf numFmtId="0" fontId="1" fillId="0" borderId="56" xfId="1" applyFont="1" applyFill="1" applyBorder="1" applyAlignment="1" applyProtection="1">
      <alignment horizontal="center" vertical="center"/>
    </xf>
    <xf numFmtId="0" fontId="1" fillId="4" borderId="57" xfId="0" applyNumberFormat="1" applyFont="1" applyFill="1" applyBorder="1" applyAlignment="1" applyProtection="1">
      <alignment horizontal="center" vertical="center" shrinkToFit="1"/>
      <protection locked="0"/>
    </xf>
    <xf numFmtId="0" fontId="1" fillId="0" borderId="86" xfId="0" applyNumberFormat="1" applyFont="1" applyFill="1" applyBorder="1" applyAlignment="1" applyProtection="1">
      <alignment horizontal="center" vertical="center" shrinkToFit="1"/>
    </xf>
    <xf numFmtId="0" fontId="25" fillId="7" borderId="63" xfId="0" applyFont="1" applyFill="1" applyBorder="1" applyAlignment="1" applyProtection="1">
      <alignment horizontal="center" vertical="center"/>
    </xf>
    <xf numFmtId="0" fontId="25" fillId="7" borderId="61" xfId="0" applyFont="1" applyFill="1" applyBorder="1" applyAlignment="1" applyProtection="1">
      <alignment horizontal="center" vertical="center"/>
    </xf>
    <xf numFmtId="0" fontId="25" fillId="7" borderId="59" xfId="0"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shrinkToFit="1"/>
    </xf>
    <xf numFmtId="0" fontId="1" fillId="0" borderId="53" xfId="0" applyNumberFormat="1" applyFont="1" applyFill="1" applyBorder="1" applyAlignment="1" applyProtection="1">
      <alignment horizontal="center" vertical="center"/>
    </xf>
    <xf numFmtId="0" fontId="25" fillId="3" borderId="65" xfId="0" applyFont="1" applyFill="1" applyBorder="1" applyAlignment="1" applyProtection="1">
      <alignment horizontal="center" vertical="center"/>
    </xf>
    <xf numFmtId="176" fontId="25" fillId="0" borderId="41" xfId="0" applyNumberFormat="1" applyFont="1" applyFill="1" applyBorder="1" applyAlignment="1" applyProtection="1">
      <alignment horizontal="distributed" vertical="center" shrinkToFit="1"/>
    </xf>
    <xf numFmtId="0" fontId="1" fillId="0" borderId="42" xfId="0" applyNumberFormat="1" applyFont="1" applyFill="1" applyBorder="1" applyAlignment="1" applyProtection="1">
      <alignment horizontal="center" vertical="center" shrinkToFit="1"/>
    </xf>
    <xf numFmtId="0" fontId="1" fillId="0" borderId="90" xfId="0" applyNumberFormat="1" applyFont="1" applyFill="1" applyBorder="1" applyAlignment="1" applyProtection="1">
      <alignment horizontal="center" vertical="center" shrinkToFit="1"/>
    </xf>
    <xf numFmtId="0" fontId="1" fillId="0" borderId="54" xfId="0" applyNumberFormat="1" applyFont="1" applyFill="1" applyBorder="1" applyAlignment="1" applyProtection="1">
      <alignment horizontal="center" vertical="center" shrinkToFit="1"/>
    </xf>
    <xf numFmtId="0" fontId="1" fillId="0" borderId="47" xfId="0" applyNumberFormat="1" applyFont="1" applyFill="1" applyBorder="1" applyAlignment="1" applyProtection="1">
      <alignment horizontal="center" vertical="center"/>
    </xf>
    <xf numFmtId="0" fontId="1" fillId="0" borderId="54" xfId="0" applyNumberFormat="1" applyFont="1" applyBorder="1" applyAlignment="1" applyProtection="1">
      <alignment horizontal="center" vertical="center"/>
    </xf>
    <xf numFmtId="176" fontId="1" fillId="0" borderId="49" xfId="0" applyNumberFormat="1" applyFont="1" applyFill="1" applyBorder="1" applyAlignment="1" applyProtection="1">
      <alignment horizontal="center" vertical="center" shrinkToFit="1"/>
    </xf>
    <xf numFmtId="0" fontId="1" fillId="0" borderId="44" xfId="0" applyFont="1" applyFill="1" applyBorder="1" applyAlignment="1" applyProtection="1">
      <alignment horizontal="center" vertical="center"/>
    </xf>
    <xf numFmtId="0" fontId="1" fillId="0" borderId="45"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177" fontId="1" fillId="0" borderId="43" xfId="0" applyNumberFormat="1" applyFont="1" applyFill="1" applyBorder="1" applyAlignment="1" applyProtection="1">
      <alignment vertical="center"/>
    </xf>
    <xf numFmtId="0" fontId="1" fillId="0" borderId="49" xfId="1" applyFont="1" applyFill="1" applyBorder="1" applyAlignment="1" applyProtection="1">
      <alignment horizontal="center" vertical="center"/>
    </xf>
    <xf numFmtId="0" fontId="1" fillId="0" borderId="44" xfId="1" applyFont="1" applyFill="1" applyBorder="1" applyAlignment="1" applyProtection="1">
      <alignment horizontal="center" vertical="center"/>
    </xf>
    <xf numFmtId="0" fontId="1" fillId="0" borderId="50" xfId="1" applyFont="1" applyFill="1" applyBorder="1" applyAlignment="1" applyProtection="1">
      <alignment horizontal="center" vertical="center"/>
    </xf>
    <xf numFmtId="0" fontId="1" fillId="0" borderId="47" xfId="1" applyFont="1" applyFill="1" applyBorder="1" applyAlignment="1" applyProtection="1">
      <alignment horizontal="center" vertical="center"/>
    </xf>
    <xf numFmtId="0" fontId="1" fillId="0" borderId="45" xfId="1" applyFont="1" applyFill="1" applyBorder="1" applyAlignment="1" applyProtection="1">
      <alignment horizontal="center" vertical="center"/>
    </xf>
    <xf numFmtId="0" fontId="1" fillId="0" borderId="48" xfId="1" applyFont="1" applyFill="1" applyBorder="1" applyAlignment="1" applyProtection="1">
      <alignment horizontal="center" vertical="center"/>
    </xf>
    <xf numFmtId="177" fontId="26" fillId="0" borderId="49" xfId="0" applyNumberFormat="1" applyFont="1" applyFill="1" applyBorder="1" applyAlignment="1" applyProtection="1">
      <alignment vertical="center"/>
    </xf>
    <xf numFmtId="0" fontId="1" fillId="4" borderId="49" xfId="0" applyNumberFormat="1" applyFont="1" applyFill="1" applyBorder="1" applyAlignment="1" applyProtection="1">
      <alignment horizontal="center" vertical="center" shrinkToFit="1"/>
      <protection locked="0"/>
    </xf>
    <xf numFmtId="0" fontId="25" fillId="0" borderId="41" xfId="0" applyFont="1" applyFill="1" applyBorder="1" applyAlignment="1" applyProtection="1">
      <alignment horizontal="center" vertical="center"/>
    </xf>
    <xf numFmtId="0" fontId="25" fillId="3" borderId="189" xfId="0" applyFont="1" applyFill="1" applyBorder="1" applyAlignment="1" applyProtection="1">
      <alignment horizontal="center" vertical="center"/>
    </xf>
    <xf numFmtId="0" fontId="25" fillId="3" borderId="45" xfId="0" applyFont="1" applyFill="1" applyBorder="1" applyAlignment="1" applyProtection="1">
      <alignment horizontal="center" vertical="center"/>
    </xf>
    <xf numFmtId="0" fontId="25" fillId="3" borderId="46" xfId="0" applyFont="1" applyFill="1" applyBorder="1" applyAlignment="1" applyProtection="1">
      <alignment horizontal="center" vertical="center"/>
    </xf>
    <xf numFmtId="0" fontId="25" fillId="3" borderId="47" xfId="0" applyFont="1" applyFill="1" applyBorder="1" applyAlignment="1" applyProtection="1">
      <alignment horizontal="center" vertical="center"/>
    </xf>
    <xf numFmtId="0" fontId="25" fillId="3" borderId="48" xfId="0"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shrinkToFit="1"/>
    </xf>
    <xf numFmtId="176" fontId="25" fillId="0" borderId="19" xfId="0" applyNumberFormat="1" applyFont="1" applyFill="1" applyBorder="1" applyAlignment="1" applyProtection="1">
      <alignment horizontal="center" vertical="center" shrinkToFit="1"/>
    </xf>
    <xf numFmtId="0" fontId="25" fillId="0" borderId="1" xfId="0" applyFont="1" applyFill="1" applyBorder="1" applyAlignment="1" applyProtection="1">
      <alignment horizontal="center" vertical="center"/>
    </xf>
    <xf numFmtId="0" fontId="25" fillId="0" borderId="2" xfId="0" applyFont="1" applyFill="1" applyBorder="1" applyAlignment="1" applyProtection="1">
      <alignment horizontal="center" vertical="center"/>
    </xf>
    <xf numFmtId="0" fontId="25" fillId="0" borderId="22" xfId="0" applyFont="1" applyFill="1" applyBorder="1" applyAlignment="1" applyProtection="1">
      <alignment horizontal="center" vertical="center"/>
    </xf>
    <xf numFmtId="177" fontId="25" fillId="0" borderId="13" xfId="0" applyNumberFormat="1" applyFont="1" applyFill="1" applyBorder="1" applyAlignment="1" applyProtection="1">
      <alignment vertical="center"/>
    </xf>
    <xf numFmtId="0" fontId="1" fillId="4" borderId="194" xfId="0" applyNumberFormat="1" applyFont="1" applyFill="1" applyBorder="1" applyAlignment="1" applyProtection="1">
      <alignment horizontal="center" vertical="center" shrinkToFit="1"/>
      <protection locked="0"/>
    </xf>
    <xf numFmtId="176" fontId="25" fillId="0" borderId="95" xfId="0" applyNumberFormat="1" applyFont="1" applyFill="1" applyBorder="1" applyAlignment="1" applyProtection="1">
      <alignment horizontal="distributed" vertical="center" shrinkToFit="1"/>
    </xf>
    <xf numFmtId="0" fontId="1" fillId="0" borderId="4" xfId="0" applyNumberFormat="1" applyFont="1" applyFill="1" applyBorder="1" applyAlignment="1" applyProtection="1">
      <alignment horizontal="center" vertical="center" shrinkToFit="1"/>
    </xf>
    <xf numFmtId="0" fontId="1" fillId="0" borderId="89" xfId="0" applyNumberFormat="1" applyFont="1" applyFill="1" applyBorder="1" applyAlignment="1" applyProtection="1">
      <alignment horizontal="center" vertical="center" shrinkToFit="1"/>
    </xf>
    <xf numFmtId="0" fontId="1" fillId="0" borderId="151" xfId="0" applyNumberFormat="1" applyFont="1" applyFill="1" applyBorder="1" applyAlignment="1" applyProtection="1">
      <alignment horizontal="center" vertical="center" shrinkToFit="1"/>
    </xf>
    <xf numFmtId="176" fontId="1" fillId="0" borderId="114" xfId="0" applyNumberFormat="1" applyFont="1" applyFill="1" applyBorder="1" applyAlignment="1" applyProtection="1">
      <alignment horizontal="center" vertical="center" shrinkToFit="1"/>
    </xf>
    <xf numFmtId="0" fontId="1" fillId="0" borderId="5"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177" fontId="1" fillId="0" borderId="4" xfId="0" applyNumberFormat="1" applyFont="1" applyFill="1" applyBorder="1" applyAlignment="1" applyProtection="1">
      <alignment vertical="center"/>
    </xf>
    <xf numFmtId="0" fontId="1" fillId="0" borderId="114" xfId="1" applyFont="1" applyFill="1" applyBorder="1" applyAlignment="1" applyProtection="1">
      <alignment horizontal="center" vertical="center"/>
    </xf>
    <xf numFmtId="177" fontId="26" fillId="0" borderId="114" xfId="0" applyNumberFormat="1" applyFont="1" applyFill="1" applyBorder="1" applyAlignment="1" applyProtection="1">
      <alignment vertical="center"/>
    </xf>
    <xf numFmtId="0" fontId="1" fillId="4" borderId="114" xfId="0" applyNumberFormat="1" applyFont="1" applyFill="1" applyBorder="1" applyAlignment="1" applyProtection="1">
      <alignment horizontal="center" vertical="center" shrinkToFit="1"/>
    </xf>
    <xf numFmtId="0" fontId="25" fillId="0" borderId="95" xfId="0" applyFont="1" applyFill="1" applyBorder="1" applyAlignment="1" applyProtection="1">
      <alignment horizontal="center" vertical="center"/>
    </xf>
    <xf numFmtId="0" fontId="25" fillId="3" borderId="7" xfId="0" applyFont="1" applyFill="1" applyBorder="1" applyAlignment="1" applyProtection="1">
      <alignment horizontal="center" vertical="center"/>
    </xf>
    <xf numFmtId="0" fontId="25" fillId="3" borderId="8" xfId="0" applyFont="1" applyFill="1" applyBorder="1" applyAlignment="1" applyProtection="1">
      <alignment horizontal="center" vertical="center"/>
    </xf>
    <xf numFmtId="0" fontId="25" fillId="3" borderId="10" xfId="0" applyFont="1" applyFill="1" applyBorder="1" applyAlignment="1" applyProtection="1">
      <alignment horizontal="center" vertical="center"/>
    </xf>
    <xf numFmtId="0" fontId="25" fillId="7" borderId="8" xfId="0" applyNumberFormat="1" applyFont="1" applyFill="1" applyBorder="1" applyAlignment="1" applyProtection="1">
      <alignment horizontal="center" vertical="center"/>
    </xf>
    <xf numFmtId="0" fontId="25" fillId="3" borderId="131" xfId="0" applyFont="1" applyFill="1" applyBorder="1" applyAlignment="1" applyProtection="1">
      <alignment horizontal="center" vertical="center"/>
    </xf>
    <xf numFmtId="0" fontId="1" fillId="0" borderId="114" xfId="0" applyNumberFormat="1" applyFont="1" applyFill="1" applyBorder="1" applyAlignment="1" applyProtection="1">
      <alignment horizontal="center" vertical="center"/>
    </xf>
    <xf numFmtId="0" fontId="1" fillId="0" borderId="79" xfId="1" applyFont="1" applyFill="1" applyBorder="1" applyAlignment="1" applyProtection="1">
      <alignment horizontal="center" vertical="center"/>
    </xf>
    <xf numFmtId="0" fontId="1" fillId="0" borderId="179" xfId="1" applyFont="1" applyFill="1" applyBorder="1" applyAlignment="1" applyProtection="1">
      <alignment horizontal="center" vertical="center"/>
    </xf>
    <xf numFmtId="0" fontId="1" fillId="0" borderId="180" xfId="1" applyFont="1" applyFill="1" applyBorder="1" applyAlignment="1" applyProtection="1">
      <alignment horizontal="center" vertical="center"/>
    </xf>
    <xf numFmtId="0" fontId="1" fillId="0" borderId="53"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0" fillId="0" borderId="32" xfId="1" applyFont="1" applyBorder="1" applyAlignment="1">
      <alignment horizontal="center" vertical="center"/>
    </xf>
    <xf numFmtId="0" fontId="25" fillId="0" borderId="41" xfId="0" applyFont="1" applyBorder="1" applyAlignment="1">
      <alignment horizontal="distributed" vertical="center"/>
    </xf>
    <xf numFmtId="0" fontId="7" fillId="0" borderId="0" xfId="30" applyFont="1"/>
    <xf numFmtId="0" fontId="7" fillId="0" borderId="132" xfId="30" applyFont="1" applyBorder="1" applyAlignment="1">
      <alignment horizontal="center" vertical="center"/>
    </xf>
    <xf numFmtId="0" fontId="7" fillId="0" borderId="133" xfId="30" applyFont="1" applyBorder="1" applyAlignment="1">
      <alignment horizontal="center" vertical="center" wrapText="1"/>
    </xf>
    <xf numFmtId="177" fontId="7" fillId="11" borderId="116" xfId="30" applyNumberFormat="1" applyFont="1" applyFill="1" applyBorder="1" applyAlignment="1" applyProtection="1">
      <alignment horizontal="center" vertical="center" wrapText="1"/>
      <protection locked="0"/>
    </xf>
    <xf numFmtId="0" fontId="7" fillId="0" borderId="118" xfId="30" applyFont="1" applyBorder="1" applyAlignment="1">
      <alignment horizontal="center" vertical="center"/>
    </xf>
    <xf numFmtId="177" fontId="7" fillId="0" borderId="203" xfId="30" applyNumberFormat="1" applyFont="1" applyBorder="1" applyAlignment="1">
      <alignment vertical="center" wrapText="1"/>
    </xf>
    <xf numFmtId="177" fontId="7" fillId="11" borderId="204" xfId="30" applyNumberFormat="1" applyFont="1" applyFill="1" applyBorder="1" applyAlignment="1" applyProtection="1">
      <alignment horizontal="center" vertical="center" wrapText="1"/>
      <protection locked="0"/>
    </xf>
    <xf numFmtId="0" fontId="7" fillId="0" borderId="205" xfId="30" applyFont="1" applyBorder="1" applyAlignment="1">
      <alignment horizontal="center" vertical="center"/>
    </xf>
    <xf numFmtId="0" fontId="7" fillId="0" borderId="72" xfId="30" applyFont="1" applyBorder="1" applyAlignment="1">
      <alignment horizontal="center" vertical="center"/>
    </xf>
    <xf numFmtId="0" fontId="7" fillId="0" borderId="85" xfId="30" applyFont="1" applyBorder="1" applyAlignment="1">
      <alignment horizontal="center" vertical="center"/>
    </xf>
    <xf numFmtId="0" fontId="7" fillId="0" borderId="75" xfId="30" applyFont="1" applyBorder="1" applyAlignment="1">
      <alignment horizontal="center" vertical="center"/>
    </xf>
    <xf numFmtId="0" fontId="7" fillId="0" borderId="73" xfId="30" applyFont="1" applyBorder="1" applyAlignment="1">
      <alignment horizontal="center" vertical="center"/>
    </xf>
    <xf numFmtId="0" fontId="7" fillId="0" borderId="115" xfId="30" applyFont="1" applyBorder="1" applyAlignment="1">
      <alignment horizontal="center" vertical="center"/>
    </xf>
    <xf numFmtId="0" fontId="7" fillId="0" borderId="76" xfId="30" applyFont="1" applyBorder="1" applyAlignment="1">
      <alignment horizontal="center" vertical="center"/>
    </xf>
    <xf numFmtId="177" fontId="7" fillId="3" borderId="14" xfId="30" applyNumberFormat="1" applyFont="1" applyFill="1" applyBorder="1" applyAlignment="1">
      <alignment horizontal="center" vertical="center" wrapText="1"/>
    </xf>
    <xf numFmtId="0" fontId="7" fillId="3" borderId="18" xfId="30" applyFont="1" applyFill="1" applyBorder="1" applyAlignment="1">
      <alignment horizontal="center" vertical="center"/>
    </xf>
    <xf numFmtId="0" fontId="7" fillId="0" borderId="14" xfId="30" applyFont="1" applyBorder="1" applyAlignment="1">
      <alignment horizontal="center" vertical="center"/>
    </xf>
    <xf numFmtId="0" fontId="7" fillId="0" borderId="84" xfId="30" applyFont="1" applyBorder="1" applyAlignment="1">
      <alignment horizontal="center" vertical="center"/>
    </xf>
    <xf numFmtId="0" fontId="7" fillId="0" borderId="17" xfId="30" applyFont="1" applyBorder="1" applyAlignment="1">
      <alignment horizontal="center" vertical="center"/>
    </xf>
    <xf numFmtId="0" fontId="7" fillId="0" borderId="15" xfId="30" applyFont="1" applyBorder="1" applyAlignment="1">
      <alignment horizontal="center" vertical="center"/>
    </xf>
    <xf numFmtId="0" fontId="7" fillId="0" borderId="79" xfId="30" applyFont="1" applyBorder="1" applyAlignment="1">
      <alignment horizontal="center" vertical="center"/>
    </xf>
    <xf numFmtId="0" fontId="7" fillId="0" borderId="18" xfId="30" applyFont="1" applyBorder="1" applyAlignment="1">
      <alignment horizontal="center" vertical="center"/>
    </xf>
    <xf numFmtId="0" fontId="7" fillId="0" borderId="59" xfId="30" applyFont="1" applyBorder="1" applyAlignment="1">
      <alignment horizontal="center" vertical="center"/>
    </xf>
    <xf numFmtId="178" fontId="7" fillId="11" borderId="104" xfId="30" applyNumberFormat="1" applyFont="1" applyFill="1" applyBorder="1" applyAlignment="1" applyProtection="1">
      <alignment horizontal="center" vertical="center" wrapText="1"/>
      <protection locked="0"/>
    </xf>
    <xf numFmtId="0" fontId="7" fillId="0" borderId="62" xfId="30" applyFont="1" applyBorder="1" applyAlignment="1">
      <alignment horizontal="center" vertical="center"/>
    </xf>
    <xf numFmtId="0" fontId="7" fillId="0" borderId="104" xfId="30" applyFont="1" applyBorder="1" applyAlignment="1">
      <alignment horizontal="center" vertical="center"/>
    </xf>
    <xf numFmtId="0" fontId="7" fillId="0" borderId="100" xfId="30" applyFont="1" applyBorder="1" applyAlignment="1">
      <alignment horizontal="center" vertical="center"/>
    </xf>
    <xf numFmtId="0" fontId="7" fillId="0" borderId="61" xfId="30" applyFont="1" applyBorder="1" applyAlignment="1">
      <alignment horizontal="center" vertical="center"/>
    </xf>
    <xf numFmtId="0" fontId="7" fillId="0" borderId="98" xfId="30" applyFont="1" applyBorder="1" applyAlignment="1">
      <alignment horizontal="center" vertical="center"/>
    </xf>
    <xf numFmtId="0" fontId="7" fillId="0" borderId="32" xfId="30" applyFont="1" applyBorder="1" applyAlignment="1">
      <alignment horizontal="center" vertical="center"/>
    </xf>
    <xf numFmtId="0" fontId="7" fillId="0" borderId="33" xfId="30" applyFont="1" applyBorder="1" applyAlignment="1">
      <alignment horizontal="center" vertical="center"/>
    </xf>
    <xf numFmtId="0" fontId="7" fillId="0" borderId="27" xfId="30" applyFont="1" applyBorder="1" applyAlignment="1">
      <alignment horizontal="center" vertical="center"/>
    </xf>
    <xf numFmtId="0" fontId="7" fillId="0" borderId="35" xfId="30" applyFont="1" applyBorder="1" applyAlignment="1">
      <alignment horizontal="center" vertical="center"/>
    </xf>
    <xf numFmtId="0" fontId="7" fillId="0" borderId="31" xfId="30" applyFont="1" applyBorder="1" applyAlignment="1">
      <alignment horizontal="center" vertical="center"/>
    </xf>
    <xf numFmtId="0" fontId="7" fillId="0" borderId="56" xfId="30" applyFont="1" applyBorder="1" applyAlignment="1">
      <alignment horizontal="center" vertical="center"/>
    </xf>
    <xf numFmtId="178" fontId="7" fillId="12" borderId="27" xfId="30" applyNumberFormat="1" applyFont="1" applyFill="1" applyBorder="1" applyAlignment="1" applyProtection="1">
      <alignment horizontal="center" vertical="center" wrapText="1"/>
      <protection locked="0"/>
    </xf>
    <xf numFmtId="0" fontId="7" fillId="0" borderId="45" xfId="30" applyFont="1" applyBorder="1" applyAlignment="1">
      <alignment horizontal="center" vertical="center"/>
    </xf>
    <xf numFmtId="178" fontId="7" fillId="12" borderId="44" xfId="30" applyNumberFormat="1" applyFont="1" applyFill="1" applyBorder="1" applyAlignment="1" applyProtection="1">
      <alignment horizontal="center" vertical="center" wrapText="1"/>
      <protection locked="0"/>
    </xf>
    <xf numFmtId="0" fontId="7" fillId="0" borderId="48" xfId="30" applyFont="1" applyBorder="1" applyAlignment="1">
      <alignment horizontal="center" vertical="center"/>
    </xf>
    <xf numFmtId="0" fontId="7" fillId="0" borderId="44" xfId="30" applyFont="1" applyBorder="1" applyAlignment="1">
      <alignment horizontal="center" vertical="center"/>
    </xf>
    <xf numFmtId="0" fontId="7" fillId="0" borderId="50" xfId="30" applyFont="1" applyBorder="1" applyAlignment="1">
      <alignment horizontal="center" vertical="center"/>
    </xf>
    <xf numFmtId="0" fontId="7" fillId="0" borderId="47" xfId="30" applyFont="1" applyBorder="1" applyAlignment="1">
      <alignment horizontal="center" vertical="center"/>
    </xf>
    <xf numFmtId="0" fontId="7" fillId="0" borderId="103" xfId="30" applyFont="1" applyBorder="1" applyAlignment="1">
      <alignment horizontal="center" vertical="center"/>
    </xf>
    <xf numFmtId="177" fontId="7" fillId="3" borderId="1" xfId="30" applyNumberFormat="1" applyFont="1" applyFill="1" applyBorder="1" applyAlignment="1">
      <alignment horizontal="center" vertical="center" wrapText="1"/>
    </xf>
    <xf numFmtId="0" fontId="7" fillId="3" borderId="23" xfId="30" applyFont="1" applyFill="1" applyBorder="1" applyAlignment="1">
      <alignment horizontal="center" vertical="center"/>
    </xf>
    <xf numFmtId="0" fontId="7" fillId="0" borderId="32" xfId="30" applyFont="1" applyBorder="1" applyAlignment="1">
      <alignment horizontal="center" vertical="center" wrapText="1"/>
    </xf>
    <xf numFmtId="178" fontId="7" fillId="13" borderId="27" xfId="30" applyNumberFormat="1" applyFont="1" applyFill="1" applyBorder="1" applyAlignment="1">
      <alignment horizontal="center" vertical="center" wrapText="1"/>
    </xf>
    <xf numFmtId="0" fontId="7" fillId="0" borderId="32" xfId="30" applyFont="1" applyBorder="1" applyAlignment="1">
      <alignment horizontal="center" vertical="center" shrinkToFit="1"/>
    </xf>
    <xf numFmtId="0" fontId="7" fillId="0" borderId="0" xfId="30" applyFont="1"/>
    <xf numFmtId="0" fontId="7" fillId="0" borderId="0" xfId="30" applyFont="1" applyAlignment="1">
      <alignment horizontal="center" vertical="center"/>
    </xf>
    <xf numFmtId="0" fontId="7" fillId="0" borderId="207" xfId="30" applyFont="1" applyBorder="1" applyAlignment="1">
      <alignment horizontal="center" vertical="center" wrapText="1"/>
    </xf>
    <xf numFmtId="0" fontId="13" fillId="14" borderId="207" xfId="30" applyFont="1" applyFill="1" applyBorder="1" applyAlignment="1">
      <alignment horizontal="center" vertical="center" wrapText="1"/>
    </xf>
    <xf numFmtId="0" fontId="7" fillId="0" borderId="0" xfId="30" applyFont="1" applyAlignment="1">
      <alignment vertical="center" wrapText="1"/>
    </xf>
    <xf numFmtId="0" fontId="7" fillId="0" borderId="56" xfId="30" applyFont="1" applyBorder="1" applyAlignment="1">
      <alignment horizontal="center" vertical="center"/>
    </xf>
    <xf numFmtId="0" fontId="7" fillId="0" borderId="59" xfId="30" applyFont="1" applyBorder="1" applyAlignment="1">
      <alignment horizontal="center" vertical="center"/>
    </xf>
    <xf numFmtId="0" fontId="7" fillId="0" borderId="62" xfId="30" applyFont="1" applyBorder="1" applyAlignment="1">
      <alignment horizontal="center" vertical="center"/>
    </xf>
    <xf numFmtId="0" fontId="7" fillId="0" borderId="0" xfId="30" applyFont="1" applyBorder="1"/>
    <xf numFmtId="178" fontId="7" fillId="12" borderId="72" xfId="30" applyNumberFormat="1" applyFont="1" applyFill="1" applyBorder="1" applyAlignment="1" applyProtection="1">
      <alignment horizontal="center" vertical="center" wrapText="1"/>
      <protection locked="0"/>
    </xf>
    <xf numFmtId="0" fontId="7" fillId="0" borderId="106" xfId="30" applyFont="1" applyBorder="1"/>
    <xf numFmtId="0" fontId="25" fillId="0" borderId="24" xfId="0" applyFont="1" applyFill="1" applyBorder="1" applyAlignment="1">
      <alignment horizontal="distributed" vertical="center"/>
    </xf>
    <xf numFmtId="0" fontId="7" fillId="0" borderId="0" xfId="1" applyFont="1" applyFill="1" applyBorder="1" applyAlignment="1" applyProtection="1">
      <alignment horizontal="left" vertical="top" wrapText="1"/>
    </xf>
    <xf numFmtId="0" fontId="1" fillId="0" borderId="144" xfId="0" applyFont="1" applyFill="1" applyBorder="1" applyAlignment="1" applyProtection="1">
      <alignment horizontal="center" vertical="center" wrapText="1"/>
    </xf>
    <xf numFmtId="0" fontId="1" fillId="0" borderId="81" xfId="0" applyFont="1" applyFill="1" applyBorder="1" applyAlignment="1" applyProtection="1">
      <alignment horizontal="center" vertical="center" wrapText="1"/>
    </xf>
    <xf numFmtId="0" fontId="1" fillId="0" borderId="145" xfId="0" applyFont="1" applyFill="1" applyBorder="1" applyAlignment="1" applyProtection="1">
      <alignment horizontal="center" vertical="center" wrapText="1"/>
    </xf>
    <xf numFmtId="0" fontId="1" fillId="0" borderId="14" xfId="1" applyFont="1" applyFill="1" applyBorder="1" applyAlignment="1" applyProtection="1">
      <alignment horizontal="center" vertical="center"/>
    </xf>
    <xf numFmtId="0" fontId="1" fillId="0" borderId="72" xfId="1" applyFont="1" applyFill="1" applyBorder="1" applyAlignment="1" applyProtection="1">
      <alignment horizontal="center" vertical="center"/>
    </xf>
    <xf numFmtId="0" fontId="1" fillId="0" borderId="15" xfId="1" applyFont="1" applyFill="1" applyBorder="1" applyAlignment="1" applyProtection="1">
      <alignment horizontal="center" vertical="center"/>
    </xf>
    <xf numFmtId="0" fontId="1" fillId="0" borderId="73" xfId="1" applyFont="1" applyFill="1" applyBorder="1" applyAlignment="1" applyProtection="1">
      <alignment horizontal="center" vertical="center"/>
    </xf>
    <xf numFmtId="0" fontId="1" fillId="0" borderId="165" xfId="1" applyFont="1" applyFill="1" applyBorder="1" applyAlignment="1" applyProtection="1">
      <alignment horizontal="center" vertical="center"/>
    </xf>
    <xf numFmtId="0" fontId="1" fillId="0" borderId="8" xfId="1" applyFont="1" applyFill="1" applyBorder="1" applyAlignment="1" applyProtection="1">
      <alignment horizontal="center" vertical="center"/>
    </xf>
    <xf numFmtId="0" fontId="1" fillId="0" borderId="177" xfId="1" applyFont="1" applyFill="1" applyBorder="1" applyAlignment="1" applyProtection="1">
      <alignment horizontal="center" vertical="center"/>
    </xf>
    <xf numFmtId="0" fontId="1" fillId="0" borderId="178" xfId="1" applyFont="1" applyFill="1" applyBorder="1" applyAlignment="1" applyProtection="1">
      <alignment horizontal="center" vertical="center"/>
    </xf>
    <xf numFmtId="0" fontId="1" fillId="0" borderId="87" xfId="0" applyFont="1" applyFill="1" applyBorder="1" applyAlignment="1" applyProtection="1">
      <alignment horizontal="center" vertical="center"/>
    </xf>
    <xf numFmtId="0" fontId="1" fillId="0" borderId="70" xfId="0" applyFont="1" applyFill="1" applyBorder="1" applyAlignment="1" applyProtection="1">
      <alignment horizontal="center" vertical="center"/>
    </xf>
    <xf numFmtId="0" fontId="1" fillId="0" borderId="128" xfId="0" applyFont="1" applyFill="1" applyBorder="1" applyAlignment="1" applyProtection="1">
      <alignment horizontal="center" vertical="center"/>
    </xf>
    <xf numFmtId="49" fontId="24" fillId="0" borderId="152" xfId="0" applyNumberFormat="1" applyFont="1" applyFill="1" applyBorder="1" applyAlignment="1" applyProtection="1">
      <alignment horizontal="center" vertical="center" textRotation="255"/>
    </xf>
    <xf numFmtId="49" fontId="24" fillId="0" borderId="153" xfId="0" applyNumberFormat="1" applyFont="1" applyFill="1" applyBorder="1" applyAlignment="1" applyProtection="1">
      <alignment horizontal="center" vertical="center" textRotation="255"/>
    </xf>
    <xf numFmtId="49" fontId="24" fillId="0" borderId="96" xfId="0" applyNumberFormat="1" applyFont="1" applyFill="1" applyBorder="1" applyAlignment="1" applyProtection="1">
      <alignment horizontal="center" vertical="center" textRotation="255"/>
    </xf>
    <xf numFmtId="49" fontId="24" fillId="0" borderId="135" xfId="0" applyNumberFormat="1" applyFont="1" applyFill="1" applyBorder="1" applyAlignment="1" applyProtection="1">
      <alignment horizontal="center" vertical="center" textRotation="255"/>
    </xf>
    <xf numFmtId="49" fontId="24" fillId="0" borderId="157" xfId="0" applyNumberFormat="1" applyFont="1" applyFill="1" applyBorder="1" applyAlignment="1" applyProtection="1">
      <alignment horizontal="center" vertical="center" textRotation="255"/>
    </xf>
    <xf numFmtId="49" fontId="24" fillId="0" borderId="105" xfId="0" applyNumberFormat="1" applyFont="1" applyFill="1" applyBorder="1" applyAlignment="1" applyProtection="1">
      <alignment horizontal="center" vertical="center" textRotation="255"/>
    </xf>
    <xf numFmtId="0" fontId="24" fillId="0" borderId="185" xfId="0" applyFont="1" applyFill="1" applyBorder="1" applyAlignment="1" applyProtection="1">
      <alignment horizontal="center" vertical="center" wrapText="1"/>
    </xf>
    <xf numFmtId="0" fontId="24" fillId="0" borderId="186" xfId="0" applyFont="1" applyFill="1" applyBorder="1" applyAlignment="1" applyProtection="1">
      <alignment horizontal="center" vertical="center" wrapText="1"/>
    </xf>
    <xf numFmtId="0" fontId="24" fillId="0" borderId="191" xfId="0" applyFont="1" applyFill="1" applyBorder="1" applyAlignment="1" applyProtection="1">
      <alignment horizontal="center" vertical="center" textRotation="255"/>
    </xf>
    <xf numFmtId="0" fontId="24" fillId="0" borderId="149" xfId="0" applyFont="1" applyFill="1" applyBorder="1" applyAlignment="1" applyProtection="1">
      <alignment horizontal="center" vertical="center" textRotation="255"/>
    </xf>
    <xf numFmtId="0" fontId="24" fillId="0" borderId="96" xfId="0" applyFont="1" applyFill="1" applyBorder="1" applyAlignment="1" applyProtection="1">
      <alignment horizontal="center" vertical="center" textRotation="255"/>
    </xf>
    <xf numFmtId="0" fontId="24" fillId="0" borderId="135" xfId="0" applyFont="1" applyFill="1" applyBorder="1" applyAlignment="1" applyProtection="1">
      <alignment horizontal="center" vertical="center" textRotation="255"/>
    </xf>
    <xf numFmtId="0" fontId="24" fillId="0" borderId="150" xfId="0" applyFont="1" applyFill="1" applyBorder="1" applyAlignment="1" applyProtection="1">
      <alignment horizontal="center" vertical="center" textRotation="255"/>
    </xf>
    <xf numFmtId="0" fontId="24" fillId="0" borderId="151" xfId="0" applyFont="1" applyFill="1" applyBorder="1" applyAlignment="1" applyProtection="1">
      <alignment horizontal="center" vertical="center" textRotation="255"/>
    </xf>
    <xf numFmtId="0" fontId="24" fillId="0" borderId="97" xfId="0" applyFont="1" applyFill="1" applyBorder="1" applyAlignment="1" applyProtection="1">
      <alignment horizontal="center" vertical="center" textRotation="255"/>
    </xf>
    <xf numFmtId="0" fontId="24" fillId="0" borderId="187" xfId="0" applyFont="1" applyFill="1" applyBorder="1" applyAlignment="1" applyProtection="1">
      <alignment horizontal="center" vertical="center" textRotation="255"/>
    </xf>
    <xf numFmtId="0" fontId="24" fillId="0" borderId="141" xfId="0" applyFont="1" applyFill="1" applyBorder="1" applyAlignment="1" applyProtection="1">
      <alignment horizontal="center" vertical="center" textRotation="255"/>
    </xf>
    <xf numFmtId="0" fontId="24" fillId="0" borderId="142" xfId="0" applyFont="1" applyFill="1" applyBorder="1" applyAlignment="1" applyProtection="1">
      <alignment horizontal="center" vertical="center" textRotation="255"/>
    </xf>
    <xf numFmtId="176" fontId="24" fillId="0" borderId="97" xfId="0" applyNumberFormat="1" applyFont="1" applyFill="1" applyBorder="1" applyAlignment="1" applyProtection="1">
      <alignment horizontal="center" vertical="center" shrinkToFit="1"/>
    </xf>
    <xf numFmtId="176" fontId="24" fillId="0" borderId="187" xfId="0" applyNumberFormat="1" applyFont="1" applyFill="1" applyBorder="1" applyAlignment="1" applyProtection="1">
      <alignment horizontal="center" vertical="center" shrinkToFit="1"/>
    </xf>
    <xf numFmtId="176" fontId="24" fillId="0" borderId="89" xfId="0" applyNumberFormat="1" applyFont="1" applyFill="1" applyBorder="1" applyAlignment="1" applyProtection="1">
      <alignment horizontal="center" vertical="center" shrinkToFit="1"/>
    </xf>
    <xf numFmtId="176" fontId="24" fillId="0" borderId="161" xfId="0" applyNumberFormat="1" applyFont="1" applyFill="1" applyBorder="1" applyAlignment="1" applyProtection="1">
      <alignment horizontal="center" vertical="center" shrinkToFit="1"/>
    </xf>
    <xf numFmtId="49" fontId="24" fillId="0" borderId="162" xfId="0" applyNumberFormat="1" applyFont="1" applyFill="1" applyBorder="1" applyAlignment="1" applyProtection="1">
      <alignment horizontal="center" vertical="center"/>
    </xf>
    <xf numFmtId="49" fontId="24" fillId="0" borderId="163" xfId="0" applyNumberFormat="1" applyFont="1" applyFill="1" applyBorder="1" applyAlignment="1" applyProtection="1">
      <alignment horizontal="center" vertical="center"/>
    </xf>
    <xf numFmtId="49" fontId="24" fillId="0" borderId="141" xfId="0" applyNumberFormat="1" applyFont="1" applyFill="1" applyBorder="1" applyAlignment="1" applyProtection="1">
      <alignment horizontal="center" vertical="center"/>
    </xf>
    <xf numFmtId="49" fontId="24" fillId="0" borderId="142" xfId="0" applyNumberFormat="1" applyFont="1" applyFill="1" applyBorder="1" applyAlignment="1" applyProtection="1">
      <alignment horizontal="center" vertical="center"/>
    </xf>
    <xf numFmtId="0" fontId="1" fillId="0" borderId="148" xfId="0" applyFont="1" applyFill="1" applyBorder="1" applyAlignment="1" applyProtection="1">
      <alignment horizontal="center" vertical="center"/>
    </xf>
    <xf numFmtId="0" fontId="1" fillId="0" borderId="114" xfId="0" applyFont="1" applyFill="1" applyBorder="1" applyAlignment="1" applyProtection="1">
      <alignment horizontal="center" vertical="center"/>
    </xf>
    <xf numFmtId="0" fontId="1" fillId="0" borderId="87" xfId="0" applyNumberFormat="1" applyFont="1" applyFill="1" applyBorder="1" applyAlignment="1" applyProtection="1">
      <alignment horizontal="center" vertical="center"/>
    </xf>
    <xf numFmtId="0" fontId="1" fillId="0" borderId="128"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horizontal="center" vertical="center" shrinkToFit="1"/>
    </xf>
    <xf numFmtId="0" fontId="25" fillId="0" borderId="53" xfId="0" applyNumberFormat="1" applyFont="1" applyFill="1" applyBorder="1" applyAlignment="1" applyProtection="1">
      <alignment horizontal="center" vertical="center" shrinkToFit="1"/>
    </xf>
    <xf numFmtId="0" fontId="25" fillId="0" borderId="121" xfId="0" applyNumberFormat="1" applyFont="1" applyFill="1" applyBorder="1" applyAlignment="1" applyProtection="1">
      <alignment horizontal="center" vertical="center"/>
    </xf>
    <xf numFmtId="0" fontId="25" fillId="0" borderId="182"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xf>
    <xf numFmtId="0" fontId="1" fillId="0" borderId="86" xfId="0" applyNumberFormat="1" applyFont="1" applyFill="1" applyBorder="1" applyAlignment="1" applyProtection="1">
      <alignment horizontal="center" vertical="center"/>
    </xf>
    <xf numFmtId="0" fontId="1" fillId="0" borderId="53" xfId="0" applyNumberFormat="1" applyFont="1" applyFill="1" applyBorder="1" applyAlignment="1" applyProtection="1">
      <alignment horizontal="center" vertical="center"/>
    </xf>
    <xf numFmtId="0" fontId="1" fillId="0" borderId="86" xfId="0" applyNumberFormat="1" applyFont="1" applyFill="1" applyBorder="1" applyAlignment="1" applyProtection="1">
      <alignment horizontal="center" vertical="center" shrinkToFit="1"/>
    </xf>
    <xf numFmtId="0" fontId="1" fillId="0" borderId="53" xfId="0" applyNumberFormat="1" applyFont="1" applyFill="1" applyBorder="1" applyAlignment="1" applyProtection="1">
      <alignment horizontal="center" vertical="center" shrinkToFit="1"/>
    </xf>
    <xf numFmtId="0" fontId="25" fillId="0" borderId="88" xfId="0" applyNumberFormat="1" applyFont="1" applyFill="1" applyBorder="1" applyAlignment="1" applyProtection="1">
      <alignment horizontal="center" vertical="center"/>
    </xf>
    <xf numFmtId="0" fontId="25" fillId="0" borderId="51" xfId="0" applyNumberFormat="1" applyFont="1" applyBorder="1" applyAlignment="1" applyProtection="1">
      <alignment horizontal="center" vertical="center"/>
    </xf>
    <xf numFmtId="0" fontId="1" fillId="0" borderId="88" xfId="0" applyFont="1" applyFill="1" applyBorder="1" applyAlignment="1" applyProtection="1">
      <alignment horizontal="center" vertical="center"/>
    </xf>
    <xf numFmtId="0" fontId="1" fillId="0" borderId="51" xfId="0" applyFont="1" applyFill="1" applyBorder="1" applyAlignment="1" applyProtection="1">
      <alignment horizontal="center" vertical="center"/>
    </xf>
    <xf numFmtId="0" fontId="1" fillId="0" borderId="86" xfId="0" applyFont="1" applyFill="1" applyBorder="1" applyAlignment="1" applyProtection="1">
      <alignment horizontal="center" vertical="center"/>
    </xf>
    <xf numFmtId="0" fontId="1" fillId="0" borderId="53" xfId="0" applyFont="1" applyFill="1" applyBorder="1" applyAlignment="1" applyProtection="1">
      <alignment horizontal="center" vertical="center"/>
    </xf>
    <xf numFmtId="0" fontId="1" fillId="0" borderId="53" xfId="0" applyNumberFormat="1" applyFont="1" applyBorder="1" applyAlignment="1" applyProtection="1">
      <alignment horizontal="center" vertical="center"/>
    </xf>
    <xf numFmtId="0" fontId="1" fillId="0" borderId="139" xfId="0" applyNumberFormat="1" applyFont="1" applyFill="1" applyBorder="1" applyAlignment="1" applyProtection="1">
      <alignment horizontal="center" vertical="center" shrinkToFit="1"/>
    </xf>
    <xf numFmtId="0" fontId="1" fillId="0" borderId="25" xfId="0" applyNumberFormat="1" applyFont="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88" xfId="0" applyNumberFormat="1" applyFont="1" applyFill="1" applyBorder="1" applyAlignment="1" applyProtection="1">
      <alignment horizontal="center" vertical="center" shrinkToFit="1"/>
    </xf>
    <xf numFmtId="0" fontId="1" fillId="0" borderId="51" xfId="0" applyFont="1" applyBorder="1" applyAlignment="1" applyProtection="1">
      <alignment horizontal="center" vertical="center"/>
    </xf>
    <xf numFmtId="0" fontId="25" fillId="0" borderId="139" xfId="0" applyFont="1" applyFill="1" applyBorder="1" applyAlignment="1" applyProtection="1">
      <alignment horizontal="center" vertical="center"/>
    </xf>
    <xf numFmtId="0" fontId="25" fillId="0" borderId="25" xfId="0" applyFont="1" applyFill="1" applyBorder="1" applyAlignment="1" applyProtection="1">
      <alignment horizontal="center" vertical="center"/>
    </xf>
    <xf numFmtId="0" fontId="24" fillId="0" borderId="159" xfId="0" applyFont="1" applyBorder="1" applyAlignment="1" applyProtection="1">
      <alignment horizontal="center" vertical="center" wrapText="1"/>
    </xf>
    <xf numFmtId="0" fontId="24" fillId="0" borderId="129" xfId="0" applyFont="1" applyBorder="1" applyAlignment="1" applyProtection="1">
      <alignment horizontal="center" vertical="center" wrapText="1"/>
    </xf>
    <xf numFmtId="0" fontId="7" fillId="0" borderId="40" xfId="0" applyFont="1" applyFill="1" applyBorder="1" applyAlignment="1" applyProtection="1">
      <alignment horizontal="center" vertical="center" wrapText="1" shrinkToFit="1"/>
    </xf>
    <xf numFmtId="0" fontId="7" fillId="0" borderId="68" xfId="0" applyFont="1" applyBorder="1" applyAlignment="1">
      <alignment horizontal="center" vertical="center" shrinkToFit="1"/>
    </xf>
    <xf numFmtId="0" fontId="7" fillId="0" borderId="62" xfId="0" applyFont="1" applyBorder="1" applyAlignment="1">
      <alignment horizontal="center" vertical="center" shrinkToFit="1"/>
    </xf>
    <xf numFmtId="0" fontId="1" fillId="0" borderId="80" xfId="1" applyFont="1" applyFill="1" applyBorder="1" applyAlignment="1" applyProtection="1">
      <alignment horizontal="center" vertical="center"/>
    </xf>
    <xf numFmtId="0" fontId="1" fillId="0" borderId="83" xfId="0" applyFont="1" applyBorder="1" applyAlignment="1">
      <alignment horizontal="center" vertical="center"/>
    </xf>
    <xf numFmtId="0" fontId="1" fillId="0" borderId="82" xfId="0" applyFont="1" applyBorder="1" applyAlignment="1">
      <alignment horizontal="center" vertical="center"/>
    </xf>
    <xf numFmtId="0" fontId="26" fillId="0" borderId="148" xfId="0" applyFont="1" applyBorder="1" applyAlignment="1" applyProtection="1">
      <alignment horizontal="center" vertical="center" textRotation="255" wrapText="1"/>
    </xf>
    <xf numFmtId="0" fontId="26" fillId="0" borderId="106" xfId="0" applyFont="1" applyBorder="1" applyAlignment="1" applyProtection="1">
      <alignment horizontal="center" vertical="center" textRotation="255" wrapText="1"/>
    </xf>
    <xf numFmtId="0" fontId="26" fillId="0" borderId="114" xfId="0" applyFont="1" applyBorder="1" applyAlignment="1" applyProtection="1">
      <alignment horizontal="center" vertical="center" textRotation="255" wrapText="1"/>
    </xf>
    <xf numFmtId="0" fontId="1" fillId="0" borderId="80" xfId="1" applyFont="1" applyFill="1" applyBorder="1" applyAlignment="1" applyProtection="1">
      <alignment horizontal="center" vertical="center" wrapText="1"/>
    </xf>
    <xf numFmtId="0" fontId="1" fillId="0" borderId="83" xfId="1" applyFont="1" applyFill="1" applyBorder="1" applyAlignment="1" applyProtection="1">
      <alignment horizontal="center" vertical="center" wrapText="1"/>
    </xf>
    <xf numFmtId="0" fontId="1" fillId="0" borderId="82" xfId="1" applyFont="1" applyFill="1" applyBorder="1" applyAlignment="1" applyProtection="1">
      <alignment horizontal="center" vertical="center" wrapText="1"/>
    </xf>
    <xf numFmtId="0" fontId="1" fillId="0" borderId="143" xfId="0" applyFont="1" applyBorder="1" applyAlignment="1" applyProtection="1">
      <alignment horizontal="center" vertical="top" textRotation="255" wrapText="1"/>
    </xf>
    <xf numFmtId="0" fontId="1" fillId="0" borderId="114" xfId="0" applyFont="1" applyBorder="1" applyAlignment="1" applyProtection="1">
      <alignment horizontal="center" vertical="top" textRotation="255" wrapText="1"/>
    </xf>
    <xf numFmtId="0" fontId="1" fillId="0" borderId="150" xfId="1" applyFont="1" applyFill="1" applyBorder="1" applyAlignment="1" applyProtection="1">
      <alignment horizontal="center" vertical="center" wrapText="1"/>
    </xf>
    <xf numFmtId="0" fontId="1" fillId="0" borderId="131" xfId="1" applyFont="1" applyFill="1" applyBorder="1" applyAlignment="1" applyProtection="1">
      <alignment horizontal="center" vertical="center" wrapText="1"/>
    </xf>
    <xf numFmtId="0" fontId="1" fillId="0" borderId="88" xfId="1" applyFont="1" applyFill="1" applyBorder="1" applyAlignment="1" applyProtection="1">
      <alignment horizontal="center" vertical="center" textRotation="255"/>
    </xf>
    <xf numFmtId="0" fontId="1" fillId="0" borderId="12" xfId="0" applyFont="1" applyBorder="1" applyAlignment="1">
      <alignment horizontal="center" vertical="center" textRotation="255"/>
    </xf>
    <xf numFmtId="0" fontId="1" fillId="0" borderId="51" xfId="0" applyFont="1" applyBorder="1" applyAlignment="1">
      <alignment horizontal="center" vertical="center" textRotation="255"/>
    </xf>
    <xf numFmtId="0" fontId="1" fillId="0" borderId="88" xfId="1" applyFont="1" applyFill="1" applyBorder="1" applyAlignment="1" applyProtection="1">
      <alignment horizontal="center" vertical="center" textRotation="255" wrapText="1"/>
    </xf>
    <xf numFmtId="0" fontId="1" fillId="0" borderId="12" xfId="1" applyFont="1" applyFill="1" applyBorder="1" applyAlignment="1" applyProtection="1">
      <alignment horizontal="center" vertical="center" textRotation="255" wrapText="1"/>
    </xf>
    <xf numFmtId="0" fontId="1" fillId="0" borderId="127" xfId="1" applyFont="1" applyFill="1" applyBorder="1" applyAlignment="1" applyProtection="1">
      <alignment horizontal="center" vertical="center" textRotation="255" wrapText="1"/>
    </xf>
    <xf numFmtId="0" fontId="1" fillId="4" borderId="143" xfId="0" applyFont="1" applyFill="1" applyBorder="1" applyAlignment="1" applyProtection="1">
      <alignment horizontal="center" vertical="center" textRotation="255" wrapText="1"/>
    </xf>
    <xf numFmtId="0" fontId="1" fillId="4" borderId="114" xfId="0" applyFont="1" applyFill="1" applyBorder="1" applyAlignment="1" applyProtection="1">
      <alignment horizontal="center" vertical="center" textRotation="255" wrapText="1"/>
    </xf>
    <xf numFmtId="0" fontId="1" fillId="0" borderId="154" xfId="1" applyFont="1" applyFill="1" applyBorder="1" applyAlignment="1" applyProtection="1">
      <alignment horizontal="center" vertical="center" textRotation="255" wrapText="1"/>
    </xf>
    <xf numFmtId="0" fontId="1" fillId="0" borderId="95" xfId="1" applyFont="1" applyFill="1" applyBorder="1" applyAlignment="1" applyProtection="1">
      <alignment horizontal="center" vertical="center" textRotation="255" wrapText="1"/>
    </xf>
    <xf numFmtId="0" fontId="1" fillId="0" borderId="13" xfId="1" applyFont="1" applyFill="1" applyBorder="1" applyAlignment="1" applyProtection="1">
      <alignment horizontal="center" vertical="center" textRotation="255" wrapText="1"/>
    </xf>
    <xf numFmtId="0" fontId="1" fillId="0" borderId="93" xfId="1" applyFont="1" applyFill="1" applyBorder="1" applyAlignment="1" applyProtection="1">
      <alignment horizontal="center" vertical="center" textRotation="255" wrapText="1"/>
    </xf>
    <xf numFmtId="0" fontId="1" fillId="0" borderId="157" xfId="0" applyFont="1" applyFill="1" applyBorder="1" applyAlignment="1" applyProtection="1">
      <alignment horizontal="center" vertical="center" textRotation="255" wrapText="1"/>
    </xf>
    <xf numFmtId="0" fontId="1" fillId="0" borderId="4" xfId="0" applyFont="1" applyFill="1" applyBorder="1" applyAlignment="1" applyProtection="1">
      <alignment horizontal="center" vertical="center" textRotation="255" wrapText="1"/>
    </xf>
    <xf numFmtId="0" fontId="1" fillId="0" borderId="20" xfId="1" applyFont="1" applyFill="1" applyBorder="1" applyAlignment="1" applyProtection="1">
      <alignment horizontal="center" vertical="center" textRotation="255"/>
    </xf>
    <xf numFmtId="0" fontId="1" fillId="0" borderId="51" xfId="1" applyFont="1" applyFill="1" applyBorder="1" applyAlignment="1" applyProtection="1">
      <alignment horizontal="center" vertical="center" textRotation="255"/>
    </xf>
    <xf numFmtId="0" fontId="1" fillId="0" borderId="12" xfId="1" applyFont="1" applyFill="1" applyBorder="1" applyAlignment="1" applyProtection="1">
      <alignment horizontal="center" vertical="center" textRotation="255"/>
    </xf>
    <xf numFmtId="0" fontId="12" fillId="0" borderId="0" xfId="1" applyFont="1" applyFill="1" applyBorder="1" applyAlignment="1" applyProtection="1">
      <alignment horizontal="center" vertical="center"/>
    </xf>
    <xf numFmtId="0" fontId="12" fillId="0" borderId="135" xfId="1" applyFont="1" applyFill="1" applyBorder="1" applyAlignment="1" applyProtection="1">
      <alignment horizontal="center" vertical="center"/>
    </xf>
    <xf numFmtId="0" fontId="12" fillId="4" borderId="136" xfId="0" applyFont="1" applyFill="1" applyBorder="1" applyProtection="1">
      <alignment vertical="center"/>
      <protection locked="0"/>
    </xf>
    <xf numFmtId="0" fontId="12" fillId="4" borderId="137" xfId="0" applyFont="1" applyFill="1" applyBorder="1" applyProtection="1">
      <alignment vertical="center"/>
      <protection locked="0"/>
    </xf>
    <xf numFmtId="0" fontId="12" fillId="4" borderId="136" xfId="1" applyFont="1" applyFill="1" applyBorder="1" applyAlignment="1" applyProtection="1">
      <alignment horizontal="center" vertical="center"/>
      <protection locked="0"/>
    </xf>
    <xf numFmtId="0" fontId="12" fillId="4" borderId="138" xfId="1" applyFont="1" applyFill="1" applyBorder="1" applyAlignment="1" applyProtection="1">
      <alignment horizontal="center" vertical="center"/>
      <protection locked="0"/>
    </xf>
    <xf numFmtId="0" fontId="12" fillId="4" borderId="137" xfId="1" applyFont="1" applyFill="1" applyBorder="1" applyAlignment="1" applyProtection="1">
      <alignment horizontal="center" vertical="center"/>
      <protection locked="0"/>
    </xf>
    <xf numFmtId="0" fontId="18" fillId="0" borderId="0" xfId="1" applyFont="1" applyAlignment="1">
      <alignment horizontal="right" vertical="center"/>
    </xf>
    <xf numFmtId="0" fontId="1" fillId="0" borderId="152" xfId="1" applyFont="1" applyFill="1" applyBorder="1" applyAlignment="1" applyProtection="1">
      <alignment horizontal="center" vertical="center" textRotation="255"/>
    </xf>
    <xf numFmtId="0" fontId="1" fillId="0" borderId="153" xfId="1" applyFont="1" applyFill="1" applyBorder="1" applyAlignment="1" applyProtection="1">
      <alignment horizontal="center" vertical="center" textRotation="255"/>
    </xf>
    <xf numFmtId="0" fontId="1" fillId="0" borderId="96" xfId="1" applyFont="1" applyFill="1" applyBorder="1" applyAlignment="1" applyProtection="1">
      <alignment horizontal="center" vertical="center" textRotation="255"/>
    </xf>
    <xf numFmtId="0" fontId="1" fillId="0" borderId="135" xfId="1" applyFont="1" applyFill="1" applyBorder="1" applyAlignment="1" applyProtection="1">
      <alignment horizontal="center" vertical="center" textRotation="255"/>
    </xf>
    <xf numFmtId="0" fontId="1" fillId="0" borderId="150" xfId="1" applyFont="1" applyFill="1" applyBorder="1" applyAlignment="1" applyProtection="1">
      <alignment horizontal="center" vertical="center" textRotation="255"/>
    </xf>
    <xf numFmtId="0" fontId="1" fillId="0" borderId="151" xfId="1" applyFont="1" applyFill="1" applyBorder="1" applyAlignment="1" applyProtection="1">
      <alignment horizontal="center" vertical="center" textRotation="255"/>
    </xf>
    <xf numFmtId="0" fontId="1" fillId="0" borderId="162" xfId="0" applyFont="1" applyFill="1" applyBorder="1" applyAlignment="1" applyProtection="1">
      <alignment horizontal="center" vertical="center" textRotation="255" wrapText="1"/>
    </xf>
    <xf numFmtId="0" fontId="1" fillId="0" borderId="163" xfId="0" applyFont="1" applyFill="1" applyBorder="1" applyAlignment="1" applyProtection="1">
      <alignment horizontal="center" vertical="center" textRotation="255" wrapText="1"/>
    </xf>
    <xf numFmtId="0" fontId="1" fillId="0" borderId="141" xfId="0" applyFont="1" applyFill="1" applyBorder="1" applyAlignment="1" applyProtection="1">
      <alignment horizontal="center" vertical="center" textRotation="255" wrapText="1"/>
    </xf>
    <xf numFmtId="0" fontId="1" fillId="0" borderId="142" xfId="0" applyFont="1" applyFill="1" applyBorder="1" applyAlignment="1" applyProtection="1">
      <alignment horizontal="center" vertical="center" textRotation="255" wrapText="1"/>
    </xf>
    <xf numFmtId="0" fontId="1" fillId="0" borderId="89" xfId="0" applyFont="1" applyFill="1" applyBorder="1" applyAlignment="1" applyProtection="1">
      <alignment horizontal="center" vertical="center" textRotation="255" wrapText="1"/>
    </xf>
    <xf numFmtId="0" fontId="1" fillId="0" borderId="161" xfId="0" applyFont="1" applyFill="1" applyBorder="1" applyAlignment="1" applyProtection="1">
      <alignment horizontal="center" vertical="center" textRotation="255" wrapText="1"/>
    </xf>
    <xf numFmtId="0" fontId="1" fillId="0" borderId="164" xfId="1" applyFont="1" applyFill="1" applyBorder="1" applyAlignment="1" applyProtection="1">
      <alignment horizontal="center" vertical="center"/>
    </xf>
    <xf numFmtId="0" fontId="1" fillId="0" borderId="154" xfId="1" applyFont="1" applyFill="1" applyBorder="1" applyAlignment="1" applyProtection="1">
      <alignment horizontal="center" vertical="center"/>
    </xf>
    <xf numFmtId="0" fontId="1" fillId="0" borderId="95" xfId="1" applyFont="1" applyFill="1" applyBorder="1" applyAlignment="1" applyProtection="1">
      <alignment horizontal="center" vertical="center"/>
    </xf>
    <xf numFmtId="0" fontId="1" fillId="0" borderId="158" xfId="1" applyFont="1" applyFill="1" applyBorder="1" applyAlignment="1" applyProtection="1">
      <alignment horizontal="center" vertical="center" textRotation="255" wrapText="1"/>
    </xf>
    <xf numFmtId="0" fontId="1" fillId="0" borderId="105" xfId="1" applyFont="1" applyFill="1" applyBorder="1" applyAlignment="1" applyProtection="1">
      <alignment horizontal="center" vertical="center" textRotation="255" wrapText="1"/>
    </xf>
    <xf numFmtId="0" fontId="1" fillId="0" borderId="4" xfId="1" applyFont="1" applyFill="1" applyBorder="1" applyAlignment="1" applyProtection="1">
      <alignment horizontal="center" vertical="center" textRotation="255" wrapText="1"/>
    </xf>
    <xf numFmtId="0" fontId="1" fillId="0" borderId="155" xfId="1" applyFont="1" applyFill="1" applyBorder="1" applyAlignment="1" applyProtection="1">
      <alignment horizontal="center" vertical="center" wrapText="1"/>
    </xf>
    <xf numFmtId="0" fontId="1" fillId="0" borderId="156" xfId="1" applyFont="1" applyFill="1" applyBorder="1" applyAlignment="1" applyProtection="1">
      <alignment horizontal="center" vertical="center" wrapText="1"/>
    </xf>
    <xf numFmtId="0" fontId="1" fillId="0" borderId="148" xfId="1" applyFont="1" applyFill="1" applyBorder="1" applyAlignment="1" applyProtection="1">
      <alignment horizontal="center" vertical="center" textRotation="255" wrapText="1"/>
    </xf>
    <xf numFmtId="0" fontId="1" fillId="0" borderId="106" xfId="1" applyFont="1" applyFill="1" applyBorder="1" applyAlignment="1" applyProtection="1">
      <alignment horizontal="center" vertical="center" textRotation="255" wrapText="1"/>
    </xf>
    <xf numFmtId="0" fontId="1" fillId="0" borderId="114" xfId="1" applyFont="1" applyFill="1" applyBorder="1" applyAlignment="1" applyProtection="1">
      <alignment horizontal="center" vertical="center" textRotation="255" wrapText="1"/>
    </xf>
    <xf numFmtId="0" fontId="1" fillId="0" borderId="80" xfId="0" applyFont="1" applyFill="1" applyBorder="1" applyAlignment="1" applyProtection="1">
      <alignment horizontal="center" vertical="center" wrapText="1"/>
    </xf>
    <xf numFmtId="0" fontId="1" fillId="0" borderId="83" xfId="0" applyFont="1" applyFill="1" applyBorder="1" applyAlignment="1" applyProtection="1">
      <alignment horizontal="center" vertical="center" wrapText="1"/>
    </xf>
    <xf numFmtId="0" fontId="1" fillId="0" borderId="51" xfId="1" applyFont="1" applyFill="1" applyBorder="1" applyAlignment="1" applyProtection="1">
      <alignment horizontal="center" vertical="center" textRotation="255" wrapText="1"/>
    </xf>
    <xf numFmtId="0" fontId="26" fillId="0" borderId="148" xfId="0" applyFont="1" applyBorder="1" applyAlignment="1">
      <alignment horizontal="center" vertical="center" textRotation="255" wrapText="1"/>
    </xf>
    <xf numFmtId="0" fontId="26" fillId="0" borderId="106" xfId="0" applyFont="1" applyBorder="1" applyAlignment="1">
      <alignment horizontal="center" vertical="center" textRotation="255" wrapText="1"/>
    </xf>
    <xf numFmtId="0" fontId="26" fillId="0" borderId="114" xfId="0" applyFont="1" applyBorder="1" applyAlignment="1">
      <alignment horizontal="center" vertical="center" textRotation="255" wrapText="1"/>
    </xf>
    <xf numFmtId="0" fontId="1" fillId="0" borderId="80" xfId="1" applyFont="1" applyBorder="1" applyAlignment="1">
      <alignment horizontal="center" vertical="center" wrapText="1"/>
    </xf>
    <xf numFmtId="0" fontId="1" fillId="0" borderId="83" xfId="1" applyFont="1" applyBorder="1" applyAlignment="1">
      <alignment horizontal="center" vertical="center" wrapText="1"/>
    </xf>
    <xf numFmtId="0" fontId="1" fillId="0" borderId="82" xfId="1" applyFont="1" applyBorder="1" applyAlignment="1">
      <alignment horizontal="center" vertical="center" wrapText="1"/>
    </xf>
    <xf numFmtId="0" fontId="7" fillId="0" borderId="0" xfId="1" applyFont="1" applyAlignment="1">
      <alignment vertical="top" wrapText="1"/>
    </xf>
    <xf numFmtId="0" fontId="0" fillId="0" borderId="0" xfId="0">
      <alignment vertical="center"/>
    </xf>
    <xf numFmtId="0" fontId="1" fillId="0" borderId="132" xfId="1" applyFont="1" applyBorder="1" applyAlignment="1">
      <alignment horizontal="center" vertical="center" wrapText="1"/>
    </xf>
    <xf numFmtId="0" fontId="1" fillId="0" borderId="165" xfId="1" applyFont="1" applyBorder="1" applyAlignment="1">
      <alignment horizontal="center" vertical="center" wrapText="1"/>
    </xf>
    <xf numFmtId="0" fontId="1" fillId="0" borderId="133" xfId="1" applyFont="1" applyBorder="1" applyAlignment="1">
      <alignment horizontal="center" vertical="center" wrapText="1"/>
    </xf>
    <xf numFmtId="0" fontId="19" fillId="0" borderId="131" xfId="0" applyFont="1" applyBorder="1" applyAlignment="1">
      <alignment horizontal="center" vertical="center"/>
    </xf>
    <xf numFmtId="0" fontId="0" fillId="0" borderId="131" xfId="0" applyBorder="1" applyAlignment="1">
      <alignment horizontal="center" vertical="center"/>
    </xf>
    <xf numFmtId="0" fontId="1" fillId="0" borderId="164" xfId="1" applyFont="1" applyBorder="1" applyAlignment="1">
      <alignment horizontal="center" vertical="center"/>
    </xf>
    <xf numFmtId="0" fontId="1" fillId="0" borderId="154" xfId="1" applyFont="1" applyBorder="1" applyAlignment="1">
      <alignment horizontal="center" vertical="center"/>
    </xf>
    <xf numFmtId="0" fontId="1" fillId="0" borderId="95" xfId="1" applyFont="1" applyBorder="1" applyAlignment="1">
      <alignment horizontal="center" vertical="center"/>
    </xf>
    <xf numFmtId="0" fontId="1" fillId="0" borderId="158" xfId="1" applyFont="1" applyBorder="1" applyAlignment="1">
      <alignment horizontal="center" vertical="center" textRotation="255" wrapText="1"/>
    </xf>
    <xf numFmtId="0" fontId="1" fillId="0" borderId="105" xfId="1" applyFont="1" applyBorder="1" applyAlignment="1">
      <alignment horizontal="center" vertical="center" textRotation="255" wrapText="1"/>
    </xf>
    <xf numFmtId="0" fontId="1" fillId="0" borderId="4" xfId="1" applyFont="1" applyBorder="1" applyAlignment="1">
      <alignment horizontal="center" vertical="center" textRotation="255" wrapText="1"/>
    </xf>
    <xf numFmtId="0" fontId="1" fillId="0" borderId="155" xfId="1" applyFont="1" applyBorder="1" applyAlignment="1">
      <alignment horizontal="center" vertical="center" wrapText="1"/>
    </xf>
    <xf numFmtId="0" fontId="1" fillId="0" borderId="156" xfId="1" applyFont="1" applyBorder="1" applyAlignment="1">
      <alignment horizontal="center" vertical="center" wrapText="1"/>
    </xf>
    <xf numFmtId="0" fontId="1" fillId="0" borderId="13" xfId="1" applyFont="1" applyBorder="1" applyAlignment="1">
      <alignment horizontal="center" vertical="center" textRotation="255" wrapText="1"/>
    </xf>
    <xf numFmtId="0" fontId="1" fillId="0" borderId="93" xfId="1" applyFont="1" applyBorder="1" applyAlignment="1">
      <alignment horizontal="center" vertical="center" textRotation="255" wrapText="1"/>
    </xf>
    <xf numFmtId="0" fontId="1" fillId="0" borderId="150" xfId="1" applyFont="1" applyBorder="1" applyAlignment="1">
      <alignment horizontal="center" vertical="center" wrapText="1"/>
    </xf>
    <xf numFmtId="0" fontId="1" fillId="0" borderId="131" xfId="1" applyFont="1" applyBorder="1" applyAlignment="1">
      <alignment horizontal="center" vertical="center" wrapText="1"/>
    </xf>
    <xf numFmtId="0" fontId="1" fillId="0" borderId="88"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157"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20" xfId="1" applyFont="1" applyBorder="1" applyAlignment="1">
      <alignment horizontal="center" vertical="center" textRotation="255"/>
    </xf>
    <xf numFmtId="0" fontId="1" fillId="0" borderId="51" xfId="1" applyFont="1" applyBorder="1" applyAlignment="1">
      <alignment horizontal="center" vertical="center" textRotation="255"/>
    </xf>
    <xf numFmtId="0" fontId="1" fillId="0" borderId="88" xfId="1" applyFont="1" applyBorder="1" applyAlignment="1">
      <alignment horizontal="center" vertical="center" textRotation="255"/>
    </xf>
    <xf numFmtId="0" fontId="1" fillId="0" borderId="12" xfId="1" applyFont="1" applyBorder="1" applyAlignment="1">
      <alignment horizontal="center" vertical="center" textRotation="255"/>
    </xf>
    <xf numFmtId="0" fontId="12" fillId="0" borderId="0" xfId="1" applyFont="1" applyAlignment="1">
      <alignment horizontal="center" vertical="center"/>
    </xf>
    <xf numFmtId="0" fontId="12" fillId="0" borderId="135" xfId="1" applyFont="1" applyBorder="1" applyAlignment="1">
      <alignment horizontal="center" vertical="center"/>
    </xf>
    <xf numFmtId="0" fontId="1" fillId="0" borderId="12" xfId="1" applyFont="1" applyBorder="1" applyAlignment="1">
      <alignment horizontal="center" vertical="center" textRotation="255" wrapText="1"/>
    </xf>
    <xf numFmtId="0" fontId="1" fillId="0" borderId="127" xfId="1" applyFont="1" applyBorder="1" applyAlignment="1">
      <alignment horizontal="center" vertical="center" textRotation="255" wrapText="1"/>
    </xf>
    <xf numFmtId="0" fontId="1" fillId="0" borderId="148" xfId="1" applyFont="1" applyBorder="1" applyAlignment="1">
      <alignment horizontal="center" vertical="center" textRotation="255" wrapText="1"/>
    </xf>
    <xf numFmtId="0" fontId="1" fillId="0" borderId="106" xfId="1" applyFont="1" applyBorder="1" applyAlignment="1">
      <alignment horizontal="center" vertical="center" textRotation="255" wrapText="1"/>
    </xf>
    <xf numFmtId="0" fontId="1" fillId="0" borderId="114" xfId="1" applyFont="1" applyBorder="1" applyAlignment="1">
      <alignment horizontal="center" vertical="center" textRotation="255" wrapText="1"/>
    </xf>
    <xf numFmtId="0" fontId="1" fillId="0" borderId="80" xfId="1" applyFont="1" applyBorder="1" applyAlignment="1">
      <alignment horizontal="center" vertical="center"/>
    </xf>
    <xf numFmtId="0" fontId="1" fillId="0" borderId="152" xfId="1" applyFont="1" applyBorder="1" applyAlignment="1">
      <alignment horizontal="center" vertical="center" textRotation="255"/>
    </xf>
    <xf numFmtId="0" fontId="1" fillId="0" borderId="153" xfId="1" applyFont="1" applyBorder="1" applyAlignment="1">
      <alignment horizontal="center" vertical="center" textRotation="255"/>
    </xf>
    <xf numFmtId="0" fontId="1" fillId="0" borderId="96" xfId="1" applyFont="1" applyBorder="1" applyAlignment="1">
      <alignment horizontal="center" vertical="center" textRotation="255"/>
    </xf>
    <xf numFmtId="0" fontId="1" fillId="0" borderId="135" xfId="1" applyFont="1" applyBorder="1" applyAlignment="1">
      <alignment horizontal="center" vertical="center" textRotation="255"/>
    </xf>
    <xf numFmtId="0" fontId="1" fillId="0" borderId="150" xfId="1" applyFont="1" applyBorder="1" applyAlignment="1">
      <alignment horizontal="center" vertical="center" textRotation="255"/>
    </xf>
    <xf numFmtId="0" fontId="1" fillId="0" borderId="151" xfId="1" applyFont="1" applyBorder="1" applyAlignment="1">
      <alignment horizontal="center" vertical="center" textRotation="255"/>
    </xf>
    <xf numFmtId="0" fontId="1" fillId="0" borderId="162" xfId="0" applyFont="1" applyBorder="1" applyAlignment="1">
      <alignment horizontal="center" vertical="center" textRotation="255" wrapText="1"/>
    </xf>
    <xf numFmtId="0" fontId="1" fillId="0" borderId="163" xfId="0" applyFont="1" applyBorder="1" applyAlignment="1">
      <alignment horizontal="center" vertical="center" textRotation="255" wrapText="1"/>
    </xf>
    <xf numFmtId="0" fontId="1" fillId="0" borderId="141" xfId="0" applyFont="1" applyBorder="1" applyAlignment="1">
      <alignment horizontal="center" vertical="center" textRotation="255" wrapText="1"/>
    </xf>
    <xf numFmtId="0" fontId="1" fillId="0" borderId="142" xfId="0" applyFont="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161" xfId="0" applyFont="1" applyBorder="1" applyAlignment="1">
      <alignment horizontal="center" vertical="center" textRotation="255" wrapText="1"/>
    </xf>
    <xf numFmtId="0" fontId="1" fillId="0" borderId="72" xfId="1" applyFont="1" applyBorder="1" applyAlignment="1">
      <alignment horizontal="center" vertical="center" wrapText="1"/>
    </xf>
    <xf numFmtId="0" fontId="1" fillId="0" borderId="73" xfId="1" applyFont="1" applyBorder="1" applyAlignment="1">
      <alignment horizontal="center" vertical="center" wrapText="1"/>
    </xf>
    <xf numFmtId="0" fontId="1" fillId="0" borderId="85" xfId="1" applyFont="1" applyBorder="1" applyAlignment="1">
      <alignment horizontal="center" vertical="center" wrapText="1"/>
    </xf>
    <xf numFmtId="0" fontId="1" fillId="0" borderId="75" xfId="1" applyFont="1" applyBorder="1" applyAlignment="1">
      <alignment horizontal="center" vertical="center" wrapText="1"/>
    </xf>
    <xf numFmtId="0" fontId="1" fillId="0" borderId="76" xfId="1" applyFont="1" applyBorder="1" applyAlignment="1">
      <alignment horizontal="center" vertical="center" wrapText="1"/>
    </xf>
    <xf numFmtId="49" fontId="1" fillId="0" borderId="154" xfId="1" applyNumberFormat="1" applyFont="1" applyBorder="1" applyAlignment="1">
      <alignment horizontal="center" vertical="center" textRotation="255"/>
    </xf>
    <xf numFmtId="49" fontId="1" fillId="0" borderId="105" xfId="1" applyNumberFormat="1" applyFont="1" applyBorder="1" applyAlignment="1">
      <alignment horizontal="center" vertical="center" textRotation="255"/>
    </xf>
    <xf numFmtId="49" fontId="1" fillId="0" borderId="167" xfId="1" applyNumberFormat="1" applyFont="1" applyBorder="1" applyAlignment="1">
      <alignment horizontal="center" vertical="center" textRotation="255"/>
    </xf>
    <xf numFmtId="49" fontId="1" fillId="0" borderId="78" xfId="1" applyNumberFormat="1" applyFont="1" applyBorder="1" applyAlignment="1">
      <alignment horizontal="center" vertical="center" textRotation="255"/>
    </xf>
    <xf numFmtId="0" fontId="1" fillId="0" borderId="40" xfId="1" applyFont="1" applyBorder="1" applyAlignment="1">
      <alignment horizontal="center" vertical="center" textRotation="255" wrapText="1"/>
    </xf>
    <xf numFmtId="0" fontId="1" fillId="0" borderId="68" xfId="0" applyFont="1" applyBorder="1" applyAlignment="1">
      <alignment horizontal="center" vertical="center" textRotation="255" wrapText="1"/>
    </xf>
    <xf numFmtId="0" fontId="1" fillId="0" borderId="166" xfId="0" applyFont="1" applyBorder="1" applyAlignment="1">
      <alignment horizontal="center" vertical="center" textRotation="255" wrapText="1"/>
    </xf>
    <xf numFmtId="0" fontId="1" fillId="0" borderId="160" xfId="1" applyFont="1" applyBorder="1" applyAlignment="1">
      <alignment horizontal="center" vertical="center" textRotation="255"/>
    </xf>
    <xf numFmtId="0" fontId="1" fillId="0" borderId="154" xfId="1" applyFont="1" applyBorder="1" applyAlignment="1">
      <alignment horizontal="center" vertical="center" textRotation="255"/>
    </xf>
    <xf numFmtId="0" fontId="1" fillId="0" borderId="95" xfId="1" applyFont="1" applyBorder="1" applyAlignment="1">
      <alignment horizontal="center" vertical="center" textRotation="255"/>
    </xf>
    <xf numFmtId="0" fontId="1" fillId="0" borderId="157" xfId="1" applyFont="1" applyBorder="1" applyAlignment="1">
      <alignment horizontal="center" vertical="center" textRotation="255"/>
    </xf>
    <xf numFmtId="0" fontId="1" fillId="0" borderId="105" xfId="1" applyFont="1" applyBorder="1" applyAlignment="1">
      <alignment horizontal="center" vertical="center" textRotation="255"/>
    </xf>
    <xf numFmtId="0" fontId="1" fillId="0" borderId="78" xfId="1" applyFont="1" applyBorder="1" applyAlignment="1">
      <alignment horizontal="center" vertical="center" textRotation="255"/>
    </xf>
    <xf numFmtId="0" fontId="1" fillId="0" borderId="170" xfId="1" applyFont="1" applyBorder="1" applyAlignment="1">
      <alignment horizontal="center" vertical="center" wrapText="1"/>
    </xf>
    <xf numFmtId="0" fontId="1" fillId="0" borderId="166" xfId="1" applyFont="1" applyBorder="1" applyAlignment="1">
      <alignment horizontal="center" vertical="center" wrapText="1"/>
    </xf>
    <xf numFmtId="0" fontId="1" fillId="0" borderId="90" xfId="1" applyFont="1" applyBorder="1" applyAlignment="1">
      <alignment horizontal="center" vertical="center"/>
    </xf>
    <xf numFmtId="0" fontId="1" fillId="0" borderId="54" xfId="1" applyFont="1" applyBorder="1" applyAlignment="1">
      <alignment horizontal="center" vertical="center"/>
    </xf>
    <xf numFmtId="0" fontId="1" fillId="0" borderId="170" xfId="1" applyFont="1" applyBorder="1" applyAlignment="1">
      <alignment horizontal="center" vertical="center" textRotation="255" wrapText="1"/>
    </xf>
    <xf numFmtId="0" fontId="1" fillId="0" borderId="157" xfId="1" applyFont="1" applyBorder="1" applyAlignment="1">
      <alignment vertical="center" textRotation="255"/>
    </xf>
    <xf numFmtId="0" fontId="1" fillId="0" borderId="105" xfId="1" applyFont="1" applyBorder="1" applyAlignment="1">
      <alignment vertical="center" textRotation="255"/>
    </xf>
    <xf numFmtId="0" fontId="1" fillId="0" borderId="4" xfId="1" applyFont="1" applyBorder="1" applyAlignment="1">
      <alignment vertical="center" textRotation="255"/>
    </xf>
    <xf numFmtId="0" fontId="1" fillId="0" borderId="134" xfId="1" applyFont="1" applyBorder="1" applyAlignment="1">
      <alignment horizontal="center" vertical="center" shrinkToFit="1"/>
    </xf>
    <xf numFmtId="0" fontId="1" fillId="0" borderId="98" xfId="1" applyFont="1" applyBorder="1" applyAlignment="1">
      <alignment horizontal="center" vertical="center" shrinkToFit="1"/>
    </xf>
    <xf numFmtId="0" fontId="1" fillId="0" borderId="40" xfId="1" applyFont="1" applyBorder="1" applyAlignment="1">
      <alignment horizontal="center" vertical="center"/>
    </xf>
    <xf numFmtId="0" fontId="1" fillId="0" borderId="62" xfId="1" applyFont="1" applyBorder="1" applyAlignment="1">
      <alignment horizontal="center" vertical="center"/>
    </xf>
    <xf numFmtId="0" fontId="1" fillId="4" borderId="143" xfId="0" applyFont="1" applyFill="1" applyBorder="1" applyAlignment="1">
      <alignment horizontal="center" vertical="center" textRotation="255" wrapText="1"/>
    </xf>
    <xf numFmtId="0" fontId="1" fillId="4" borderId="114" xfId="0" applyFont="1" applyFill="1" applyBorder="1" applyAlignment="1">
      <alignment horizontal="center" vertical="center" textRotation="255" wrapText="1"/>
    </xf>
    <xf numFmtId="0" fontId="1" fillId="0" borderId="154" xfId="1" applyFont="1" applyBorder="1" applyAlignment="1">
      <alignment horizontal="center" vertical="center" textRotation="255" wrapText="1"/>
    </xf>
    <xf numFmtId="0" fontId="1" fillId="0" borderId="95" xfId="1" applyFont="1" applyBorder="1" applyAlignment="1">
      <alignment horizontal="center" vertical="center" textRotation="255" wrapText="1"/>
    </xf>
    <xf numFmtId="0" fontId="1" fillId="0" borderId="80" xfId="0" applyFont="1" applyBorder="1" applyAlignment="1">
      <alignment horizontal="center" vertical="center" wrapText="1"/>
    </xf>
    <xf numFmtId="0" fontId="1" fillId="0" borderId="83" xfId="0" applyFont="1" applyBorder="1" applyAlignment="1">
      <alignment horizontal="center" vertical="center" wrapText="1"/>
    </xf>
    <xf numFmtId="0" fontId="1" fillId="9" borderId="157" xfId="1" applyFont="1" applyFill="1" applyBorder="1" applyAlignment="1">
      <alignment horizontal="center" vertical="center"/>
    </xf>
    <xf numFmtId="0" fontId="1" fillId="9" borderId="78" xfId="1" applyFont="1" applyFill="1" applyBorder="1" applyAlignment="1">
      <alignment horizontal="center" vertical="center"/>
    </xf>
    <xf numFmtId="0" fontId="1" fillId="0" borderId="86" xfId="1" applyFont="1" applyBorder="1" applyAlignment="1">
      <alignment horizontal="center" vertical="center"/>
    </xf>
    <xf numFmtId="0" fontId="1" fillId="0" borderId="53" xfId="1" applyFont="1" applyBorder="1" applyAlignment="1">
      <alignment horizontal="center" vertical="center"/>
    </xf>
    <xf numFmtId="0" fontId="1" fillId="0" borderId="68" xfId="1" applyFont="1" applyBorder="1" applyAlignment="1">
      <alignment horizontal="center" vertical="center" textRotation="255" wrapText="1"/>
    </xf>
    <xf numFmtId="0" fontId="1" fillId="0" borderId="9" xfId="1" applyFont="1" applyBorder="1" applyAlignment="1">
      <alignment horizontal="center" vertical="center" textRotation="255" wrapText="1"/>
    </xf>
    <xf numFmtId="0" fontId="1" fillId="0" borderId="106" xfId="0" applyFont="1" applyBorder="1" applyAlignment="1">
      <alignment horizontal="center" vertical="center"/>
    </xf>
    <xf numFmtId="0" fontId="1" fillId="0" borderId="114" xfId="0" applyFont="1" applyBorder="1" applyAlignment="1">
      <alignment horizontal="center" vertical="center"/>
    </xf>
    <xf numFmtId="0" fontId="1" fillId="0" borderId="87" xfId="0" applyFont="1" applyBorder="1" applyAlignment="1">
      <alignment horizontal="center" vertical="center"/>
    </xf>
    <xf numFmtId="0" fontId="1" fillId="0" borderId="70" xfId="0" applyFont="1" applyBorder="1" applyAlignment="1">
      <alignment horizontal="center" vertical="center"/>
    </xf>
    <xf numFmtId="0" fontId="1" fillId="0" borderId="128" xfId="0" applyFont="1" applyBorder="1" applyAlignment="1">
      <alignment horizontal="center" vertical="center"/>
    </xf>
    <xf numFmtId="0" fontId="1" fillId="0" borderId="150" xfId="0" applyFont="1" applyBorder="1" applyAlignment="1">
      <alignment horizontal="center" vertical="center"/>
    </xf>
    <xf numFmtId="0" fontId="1" fillId="0" borderId="131" xfId="0" applyFont="1" applyBorder="1" applyAlignment="1">
      <alignment horizontal="center" vertical="center"/>
    </xf>
    <xf numFmtId="0" fontId="1" fillId="0" borderId="161" xfId="0" applyFont="1" applyBorder="1" applyAlignment="1">
      <alignment horizontal="center" vertical="center"/>
    </xf>
    <xf numFmtId="0" fontId="1" fillId="0" borderId="174" xfId="1" applyFont="1" applyBorder="1" applyAlignment="1">
      <alignment horizontal="center" vertical="center"/>
    </xf>
    <xf numFmtId="0" fontId="1" fillId="0" borderId="70" xfId="1" applyFont="1" applyBorder="1" applyAlignment="1">
      <alignment horizontal="center" vertical="center"/>
    </xf>
    <xf numFmtId="0" fontId="1" fillId="0" borderId="144"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156" xfId="0" applyFont="1" applyBorder="1" applyAlignment="1">
      <alignment horizontal="center" vertical="center" wrapText="1"/>
    </xf>
    <xf numFmtId="0" fontId="1" fillId="0" borderId="155"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181" xfId="1" applyFont="1" applyBorder="1" applyAlignment="1">
      <alignment horizontal="center" vertical="center"/>
    </xf>
    <xf numFmtId="0" fontId="1" fillId="0" borderId="183" xfId="1" applyFont="1" applyBorder="1" applyAlignment="1">
      <alignment horizontal="center" vertical="center"/>
    </xf>
    <xf numFmtId="0" fontId="1" fillId="0" borderId="2" xfId="1" applyFont="1" applyBorder="1" applyAlignment="1">
      <alignment horizontal="center" vertical="center"/>
    </xf>
    <xf numFmtId="0" fontId="1" fillId="0" borderId="73" xfId="1" applyFont="1" applyBorder="1" applyAlignment="1">
      <alignment horizontal="center" vertical="center"/>
    </xf>
    <xf numFmtId="0" fontId="19" fillId="5" borderId="148" xfId="0" applyFont="1" applyFill="1" applyBorder="1" applyAlignment="1">
      <alignment vertical="center" textRotation="255"/>
    </xf>
    <xf numFmtId="0" fontId="19" fillId="5" borderId="106" xfId="0" applyFont="1" applyFill="1" applyBorder="1" applyAlignment="1">
      <alignment vertical="center" textRotation="255"/>
    </xf>
    <xf numFmtId="0" fontId="19" fillId="5" borderId="114" xfId="0" applyFont="1" applyFill="1" applyBorder="1" applyAlignment="1">
      <alignment vertical="center" textRotation="255"/>
    </xf>
    <xf numFmtId="0" fontId="26" fillId="0" borderId="132" xfId="1" applyFont="1" applyBorder="1" applyAlignment="1">
      <alignment horizontal="center" vertical="center"/>
    </xf>
    <xf numFmtId="0" fontId="26" fillId="0" borderId="5" xfId="1" applyFont="1" applyBorder="1" applyAlignment="1">
      <alignment horizontal="center" vertical="center"/>
    </xf>
    <xf numFmtId="0" fontId="26" fillId="0" borderId="165" xfId="1" applyFont="1" applyBorder="1" applyAlignment="1">
      <alignment horizontal="center" vertical="center"/>
    </xf>
    <xf numFmtId="0" fontId="26" fillId="0" borderId="8" xfId="1" applyFont="1" applyBorder="1" applyAlignment="1">
      <alignment horizontal="center" vertical="center"/>
    </xf>
    <xf numFmtId="0" fontId="1" fillId="5" borderId="80" xfId="0" applyFont="1" applyFill="1" applyBorder="1" applyAlignment="1">
      <alignment horizontal="center" vertical="center" wrapText="1"/>
    </xf>
    <xf numFmtId="0" fontId="1" fillId="5" borderId="83" xfId="0" applyFont="1" applyFill="1" applyBorder="1" applyAlignment="1">
      <alignment horizontal="center" vertical="center" wrapText="1"/>
    </xf>
    <xf numFmtId="0" fontId="1" fillId="5" borderId="82" xfId="0" applyFont="1" applyFill="1" applyBorder="1" applyAlignment="1">
      <alignment horizontal="center" vertical="center" wrapText="1"/>
    </xf>
    <xf numFmtId="0" fontId="26" fillId="0" borderId="168" xfId="1" applyFont="1" applyBorder="1" applyAlignment="1">
      <alignment horizontal="center" vertical="center"/>
    </xf>
    <xf numFmtId="0" fontId="26" fillId="0" borderId="6" xfId="1" applyFont="1" applyBorder="1" applyAlignment="1">
      <alignment horizontal="center" vertical="center"/>
    </xf>
    <xf numFmtId="0" fontId="1" fillId="5" borderId="160" xfId="0" applyFont="1" applyFill="1" applyBorder="1" applyAlignment="1">
      <alignment horizontal="center" vertical="center" wrapText="1"/>
    </xf>
    <xf numFmtId="0" fontId="1" fillId="5" borderId="154" xfId="0" applyFont="1" applyFill="1" applyBorder="1" applyAlignment="1">
      <alignment horizontal="center" vertical="center" wrapText="1"/>
    </xf>
    <xf numFmtId="0" fontId="1" fillId="5" borderId="95" xfId="0" applyFont="1" applyFill="1" applyBorder="1" applyAlignment="1">
      <alignment horizontal="center" vertical="center" wrapText="1"/>
    </xf>
    <xf numFmtId="0" fontId="26" fillId="0" borderId="148"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69" xfId="1" applyFont="1" applyBorder="1" applyAlignment="1">
      <alignment horizontal="center" vertical="center"/>
    </xf>
    <xf numFmtId="0" fontId="26" fillId="0" borderId="146" xfId="1" applyFont="1" applyBorder="1" applyAlignment="1">
      <alignment horizontal="center" vertical="center"/>
    </xf>
    <xf numFmtId="0" fontId="26" fillId="0" borderId="147" xfId="1" applyFont="1" applyBorder="1" applyAlignment="1">
      <alignment horizontal="center" vertical="center"/>
    </xf>
    <xf numFmtId="0" fontId="26" fillId="0" borderId="150" xfId="1" applyFont="1" applyBorder="1" applyAlignment="1">
      <alignment horizontal="center" vertical="center"/>
    </xf>
    <xf numFmtId="0" fontId="26" fillId="0" borderId="131" xfId="1" applyFont="1" applyBorder="1" applyAlignment="1">
      <alignment horizontal="center" vertical="center"/>
    </xf>
    <xf numFmtId="0" fontId="26" fillId="0" borderId="161" xfId="1" applyFont="1" applyBorder="1" applyAlignment="1">
      <alignment horizontal="center" vertical="center"/>
    </xf>
    <xf numFmtId="0" fontId="7" fillId="5" borderId="148" xfId="0" applyFont="1" applyFill="1" applyBorder="1" applyAlignment="1">
      <alignment horizontal="center" vertical="center" wrapText="1"/>
    </xf>
    <xf numFmtId="0" fontId="7" fillId="5" borderId="106" xfId="0" applyFont="1" applyFill="1" applyBorder="1" applyAlignment="1">
      <alignment horizontal="center" vertical="center" wrapText="1"/>
    </xf>
    <xf numFmtId="0" fontId="7" fillId="5" borderId="114" xfId="0" applyFont="1" applyFill="1" applyBorder="1" applyAlignment="1">
      <alignment horizontal="center" vertical="center" wrapText="1"/>
    </xf>
    <xf numFmtId="0" fontId="1" fillId="5" borderId="97" xfId="0" applyFont="1" applyFill="1" applyBorder="1" applyAlignment="1">
      <alignment horizontal="center" vertical="center" wrapText="1"/>
    </xf>
    <xf numFmtId="0" fontId="1" fillId="5" borderId="171" xfId="0" applyFont="1" applyFill="1" applyBorder="1" applyAlignment="1">
      <alignment horizontal="center" vertical="center" wrapText="1"/>
    </xf>
    <xf numFmtId="0" fontId="1" fillId="5" borderId="172" xfId="0" applyFont="1" applyFill="1" applyBorder="1" applyAlignment="1">
      <alignment horizontal="center" vertical="center" wrapText="1"/>
    </xf>
    <xf numFmtId="0" fontId="1" fillId="5" borderId="141"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73" xfId="0" applyFont="1" applyFill="1" applyBorder="1" applyAlignment="1">
      <alignment horizontal="center" vertical="center" wrapText="1"/>
    </xf>
    <xf numFmtId="0" fontId="1" fillId="5" borderId="89" xfId="0" applyFont="1" applyFill="1" applyBorder="1" applyAlignment="1">
      <alignment horizontal="center" vertical="center" wrapText="1"/>
    </xf>
    <xf numFmtId="0" fontId="1" fillId="5" borderId="131"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142" xfId="0" applyFont="1" applyFill="1" applyBorder="1" applyAlignment="1">
      <alignment horizontal="center" vertical="center" wrapText="1"/>
    </xf>
    <xf numFmtId="0" fontId="1" fillId="5" borderId="174" xfId="0" applyFont="1" applyFill="1" applyBorder="1" applyAlignment="1">
      <alignment horizontal="center" vertical="center" wrapText="1"/>
    </xf>
    <xf numFmtId="0" fontId="1" fillId="5" borderId="109" xfId="0" applyFont="1" applyFill="1" applyBorder="1" applyAlignment="1">
      <alignment horizontal="center" vertical="center" wrapText="1"/>
    </xf>
    <xf numFmtId="0" fontId="1" fillId="5" borderId="175" xfId="0" applyFont="1" applyFill="1" applyBorder="1" applyAlignment="1">
      <alignment horizontal="center" vertical="center"/>
    </xf>
    <xf numFmtId="0" fontId="1" fillId="5" borderId="140" xfId="0" applyFont="1" applyFill="1" applyBorder="1" applyAlignment="1">
      <alignment horizontal="center" vertical="center"/>
    </xf>
    <xf numFmtId="0" fontId="1" fillId="5" borderId="131" xfId="0" applyFont="1" applyFill="1" applyBorder="1" applyAlignment="1">
      <alignment horizontal="center" vertical="center"/>
    </xf>
    <xf numFmtId="0" fontId="1" fillId="5" borderId="161" xfId="0" applyFont="1" applyFill="1" applyBorder="1" applyAlignment="1">
      <alignment horizontal="center" vertical="center"/>
    </xf>
    <xf numFmtId="0" fontId="7" fillId="0" borderId="28" xfId="30" applyFont="1" applyBorder="1" applyAlignment="1">
      <alignment horizontal="center" vertical="center"/>
    </xf>
    <xf numFmtId="0" fontId="7" fillId="0" borderId="59" xfId="30" applyFont="1" applyBorder="1" applyAlignment="1">
      <alignment horizontal="center" vertical="center"/>
    </xf>
    <xf numFmtId="177" fontId="7" fillId="0" borderId="38" xfId="30" applyNumberFormat="1" applyFont="1" applyBorder="1" applyAlignment="1">
      <alignment vertical="center" wrapText="1"/>
    </xf>
    <xf numFmtId="177" fontId="7" fillId="0" borderId="52" xfId="30" applyNumberFormat="1" applyFont="1" applyBorder="1" applyAlignment="1">
      <alignment vertical="center" wrapText="1"/>
    </xf>
    <xf numFmtId="177" fontId="7" fillId="0" borderId="110" xfId="30" applyNumberFormat="1" applyFont="1" applyBorder="1" applyAlignment="1">
      <alignment vertical="center" wrapText="1"/>
    </xf>
    <xf numFmtId="0" fontId="7" fillId="0" borderId="0" xfId="30" applyFont="1"/>
    <xf numFmtId="0" fontId="7" fillId="0" borderId="0" xfId="30" applyFont="1" applyAlignment="1">
      <alignment vertical="center" wrapText="1"/>
    </xf>
    <xf numFmtId="0" fontId="7" fillId="0" borderId="38" xfId="30" applyFont="1" applyBorder="1" applyAlignment="1">
      <alignment horizontal="center" vertical="center"/>
    </xf>
    <xf numFmtId="0" fontId="7" fillId="0" borderId="56" xfId="30" applyFont="1" applyBorder="1" applyAlignment="1">
      <alignment horizontal="center" vertical="center"/>
    </xf>
    <xf numFmtId="0" fontId="7" fillId="0" borderId="74" xfId="30" applyFont="1" applyBorder="1" applyAlignment="1">
      <alignment horizontal="center" vertical="center"/>
    </xf>
    <xf numFmtId="0" fontId="7" fillId="0" borderId="115" xfId="30" applyFont="1" applyBorder="1" applyAlignment="1">
      <alignment horizontal="center" vertical="center"/>
    </xf>
    <xf numFmtId="177" fontId="7" fillId="0" borderId="74" xfId="30" applyNumberFormat="1" applyFont="1" applyBorder="1" applyAlignment="1">
      <alignment vertical="center" wrapText="1"/>
    </xf>
    <xf numFmtId="177" fontId="7" fillId="0" borderId="70" xfId="30" applyNumberFormat="1" applyFont="1" applyBorder="1" applyAlignment="1">
      <alignment vertical="center" wrapText="1"/>
    </xf>
    <xf numFmtId="177" fontId="7" fillId="0" borderId="128" xfId="30" applyNumberFormat="1" applyFont="1" applyBorder="1" applyAlignment="1">
      <alignment vertical="center" wrapText="1"/>
    </xf>
    <xf numFmtId="178" fontId="7" fillId="13" borderId="176" xfId="30" applyNumberFormat="1" applyFont="1" applyFill="1" applyBorder="1" applyAlignment="1" applyProtection="1">
      <alignment horizontal="center" vertical="center" wrapText="1"/>
      <protection locked="0"/>
    </xf>
    <xf numFmtId="178" fontId="7" fillId="13" borderId="104" xfId="30" applyNumberFormat="1" applyFont="1" applyFill="1" applyBorder="1" applyAlignment="1" applyProtection="1">
      <alignment horizontal="center" vertical="center" wrapText="1"/>
      <protection locked="0"/>
    </xf>
    <xf numFmtId="0" fontId="7" fillId="0" borderId="40" xfId="30" applyFont="1" applyBorder="1" applyAlignment="1">
      <alignment horizontal="center" vertical="center"/>
    </xf>
    <xf numFmtId="0" fontId="7" fillId="0" borderId="62" xfId="30" applyFont="1" applyBorder="1" applyAlignment="1">
      <alignment horizontal="center" vertical="center"/>
    </xf>
    <xf numFmtId="0" fontId="7" fillId="0" borderId="66" xfId="30" applyFont="1" applyBorder="1" applyAlignment="1">
      <alignment horizontal="center" vertical="center"/>
    </xf>
    <xf numFmtId="177" fontId="7" fillId="0" borderId="46" xfId="30" applyNumberFormat="1" applyFont="1" applyBorder="1" applyAlignment="1">
      <alignment vertical="center" wrapText="1"/>
    </xf>
    <xf numFmtId="177" fontId="7" fillId="0" borderId="42" xfId="30" applyNumberFormat="1" applyFont="1" applyBorder="1" applyAlignment="1">
      <alignment vertical="center" wrapText="1"/>
    </xf>
    <xf numFmtId="177" fontId="7" fillId="0" borderId="111" xfId="30" applyNumberFormat="1" applyFont="1" applyBorder="1" applyAlignment="1">
      <alignment vertical="center" wrapText="1"/>
    </xf>
    <xf numFmtId="0" fontId="7" fillId="0" borderId="108" xfId="30" applyFont="1" applyBorder="1" applyAlignment="1">
      <alignment horizontal="center" vertical="center" textRotation="255"/>
    </xf>
    <xf numFmtId="0" fontId="7" fillId="0" borderId="112" xfId="30" applyFont="1" applyBorder="1" applyAlignment="1">
      <alignment horizontal="center" vertical="center" textRotation="255"/>
    </xf>
    <xf numFmtId="0" fontId="7" fillId="0" borderId="5" xfId="30" applyFont="1" applyBorder="1" applyAlignment="1">
      <alignment horizontal="center" vertical="center" textRotation="255"/>
    </xf>
    <xf numFmtId="0" fontId="7" fillId="0" borderId="22" xfId="30" applyFont="1" applyBorder="1" applyAlignment="1">
      <alignment horizontal="center" vertical="center"/>
    </xf>
    <xf numFmtId="0" fontId="7" fillId="0" borderId="12" xfId="30" applyFont="1" applyBorder="1" applyAlignment="1">
      <alignment horizontal="center" vertical="center"/>
    </xf>
    <xf numFmtId="0" fontId="7" fillId="0" borderId="55" xfId="30" applyFont="1" applyBorder="1" applyAlignment="1">
      <alignment horizontal="center" vertical="center"/>
    </xf>
    <xf numFmtId="177" fontId="7" fillId="0" borderId="22" xfId="30" applyNumberFormat="1" applyFont="1" applyBorder="1" applyAlignment="1">
      <alignment vertical="center" wrapText="1"/>
    </xf>
    <xf numFmtId="177" fontId="7" fillId="0" borderId="12" xfId="30" applyNumberFormat="1" applyFont="1" applyBorder="1" applyAlignment="1">
      <alignment vertical="center" wrapText="1"/>
    </xf>
    <xf numFmtId="177" fontId="7" fillId="0" borderId="127" xfId="30" applyNumberFormat="1" applyFont="1" applyBorder="1" applyAlignment="1">
      <alignment vertical="center" wrapText="1"/>
    </xf>
    <xf numFmtId="0" fontId="7" fillId="0" borderId="107" xfId="30" applyFont="1" applyBorder="1" applyAlignment="1">
      <alignment horizontal="center" vertical="center" textRotation="255"/>
    </xf>
    <xf numFmtId="0" fontId="7" fillId="0" borderId="15" xfId="30" applyFont="1" applyBorder="1" applyAlignment="1">
      <alignment horizontal="center" vertical="center"/>
    </xf>
    <xf numFmtId="177" fontId="7" fillId="0" borderId="15" xfId="30" applyNumberFormat="1" applyFont="1" applyBorder="1" applyAlignment="1">
      <alignment vertical="center" wrapText="1"/>
    </xf>
    <xf numFmtId="177" fontId="7" fillId="0" borderId="18" xfId="30" applyNumberFormat="1" applyFont="1" applyBorder="1" applyAlignment="1">
      <alignment vertical="center" wrapText="1"/>
    </xf>
    <xf numFmtId="0" fontId="7" fillId="0" borderId="192" xfId="30" applyFont="1" applyBorder="1" applyAlignment="1">
      <alignment horizontal="center" vertical="center"/>
    </xf>
    <xf numFmtId="177" fontId="7" fillId="0" borderId="60" xfId="30" applyNumberFormat="1" applyFont="1" applyBorder="1" applyAlignment="1">
      <alignment vertical="center" wrapText="1"/>
    </xf>
    <xf numFmtId="177" fontId="7" fillId="0" borderId="174" xfId="30" applyNumberFormat="1" applyFont="1" applyBorder="1" applyAlignment="1">
      <alignment vertical="center" wrapText="1"/>
    </xf>
    <xf numFmtId="177" fontId="7" fillId="0" borderId="109" xfId="30" applyNumberFormat="1" applyFont="1" applyBorder="1" applyAlignment="1">
      <alignment vertical="center" wrapText="1"/>
    </xf>
    <xf numFmtId="0" fontId="7" fillId="0" borderId="133" xfId="30" applyFont="1" applyBorder="1" applyAlignment="1">
      <alignment horizontal="center" vertical="center" wrapText="1"/>
    </xf>
    <xf numFmtId="0" fontId="7" fillId="0" borderId="68" xfId="30" applyFont="1" applyBorder="1" applyAlignment="1">
      <alignment horizontal="center" vertical="center" wrapText="1"/>
    </xf>
    <xf numFmtId="0" fontId="7" fillId="0" borderId="9" xfId="30" applyFont="1" applyBorder="1" applyAlignment="1">
      <alignment horizontal="center" vertical="center" wrapText="1"/>
    </xf>
    <xf numFmtId="0" fontId="7" fillId="0" borderId="132" xfId="30" applyFont="1" applyBorder="1" applyAlignment="1">
      <alignment horizontal="center" vertical="center"/>
    </xf>
    <xf numFmtId="0" fontId="7" fillId="0" borderId="112" xfId="30" applyFont="1" applyBorder="1" applyAlignment="1">
      <alignment horizontal="center" vertical="center"/>
    </xf>
    <xf numFmtId="0" fontId="7" fillId="0" borderId="5" xfId="30" applyFont="1" applyBorder="1" applyAlignment="1">
      <alignment horizontal="center" vertical="center"/>
    </xf>
    <xf numFmtId="0" fontId="7" fillId="0" borderId="80" xfId="30" applyFont="1" applyBorder="1" applyAlignment="1">
      <alignment horizontal="center" vertical="center"/>
    </xf>
    <xf numFmtId="0" fontId="7" fillId="0" borderId="83" xfId="30" applyFont="1" applyBorder="1" applyAlignment="1">
      <alignment horizontal="center" vertical="center"/>
    </xf>
    <xf numFmtId="0" fontId="7" fillId="0" borderId="82" xfId="30" applyFont="1" applyBorder="1" applyAlignment="1">
      <alignment horizontal="center" vertical="center"/>
    </xf>
    <xf numFmtId="0" fontId="7" fillId="0" borderId="181" xfId="30" applyFont="1" applyBorder="1" applyAlignment="1">
      <alignment horizontal="center" vertical="center"/>
    </xf>
    <xf numFmtId="0" fontId="7" fillId="0" borderId="182" xfId="30" applyFont="1" applyBorder="1" applyAlignment="1">
      <alignment horizontal="center" vertical="center"/>
    </xf>
    <xf numFmtId="0" fontId="7" fillId="0" borderId="121" xfId="30" applyFont="1" applyBorder="1" applyAlignment="1">
      <alignment horizontal="center" vertical="center"/>
    </xf>
    <xf numFmtId="0" fontId="7" fillId="0" borderId="174" xfId="30" applyFont="1" applyBorder="1" applyAlignment="1">
      <alignment horizontal="center" vertical="center"/>
    </xf>
    <xf numFmtId="0" fontId="30" fillId="0" borderId="174" xfId="30" applyFont="1" applyBorder="1" applyAlignment="1">
      <alignment horizontal="center" vertical="center" wrapText="1"/>
    </xf>
    <xf numFmtId="0" fontId="30" fillId="0" borderId="174" xfId="30" applyFont="1" applyBorder="1" applyAlignment="1">
      <alignment horizontal="center" vertical="center"/>
    </xf>
    <xf numFmtId="0" fontId="30" fillId="0" borderId="109" xfId="30" applyFont="1" applyBorder="1" applyAlignment="1">
      <alignment horizontal="center" vertical="center"/>
    </xf>
    <xf numFmtId="0" fontId="7" fillId="0" borderId="201" xfId="30" applyFont="1" applyBorder="1" applyAlignment="1">
      <alignment horizontal="center" vertical="center" wrapText="1"/>
    </xf>
    <xf numFmtId="0" fontId="7" fillId="0" borderId="146" xfId="30" applyFont="1" applyBorder="1" applyAlignment="1">
      <alignment horizontal="center" vertical="center" wrapText="1"/>
    </xf>
    <xf numFmtId="0" fontId="7" fillId="0" borderId="202" xfId="30" applyFont="1" applyBorder="1" applyAlignment="1">
      <alignment horizontal="center" vertical="center" wrapText="1"/>
    </xf>
    <xf numFmtId="177" fontId="7" fillId="12" borderId="169" xfId="30" applyNumberFormat="1" applyFont="1" applyFill="1" applyBorder="1" applyAlignment="1" applyProtection="1">
      <alignment vertical="center" wrapText="1"/>
      <protection locked="0"/>
    </xf>
    <xf numFmtId="177" fontId="7" fillId="12" borderId="147" xfId="30" applyNumberFormat="1" applyFont="1" applyFill="1" applyBorder="1" applyAlignment="1" applyProtection="1">
      <alignment vertical="center" wrapText="1"/>
      <protection locked="0"/>
    </xf>
    <xf numFmtId="0" fontId="19" fillId="0" borderId="131" xfId="30" applyFont="1" applyBorder="1" applyAlignment="1">
      <alignment horizontal="center" vertical="center"/>
    </xf>
    <xf numFmtId="0" fontId="7" fillId="0" borderId="195" xfId="30" applyFont="1" applyBorder="1" applyAlignment="1">
      <alignment horizontal="center" vertical="center"/>
    </xf>
    <xf numFmtId="0" fontId="7" fillId="0" borderId="196" xfId="30" applyFont="1" applyBorder="1" applyAlignment="1">
      <alignment horizontal="center" vertical="center"/>
    </xf>
    <xf numFmtId="0" fontId="7" fillId="0" borderId="197" xfId="30" applyFont="1" applyBorder="1" applyAlignment="1">
      <alignment horizontal="center" vertical="center"/>
    </xf>
    <xf numFmtId="0" fontId="7" fillId="0" borderId="198" xfId="30" applyFont="1" applyBorder="1" applyAlignment="1">
      <alignment horizontal="center" vertical="center"/>
    </xf>
    <xf numFmtId="0" fontId="7" fillId="0" borderId="193" xfId="30" applyFont="1" applyBorder="1" applyAlignment="1">
      <alignment horizontal="center" vertical="center"/>
    </xf>
    <xf numFmtId="0" fontId="7" fillId="0" borderId="163" xfId="30" applyFont="1" applyBorder="1" applyAlignment="1">
      <alignment horizontal="center" vertical="center"/>
    </xf>
    <xf numFmtId="0" fontId="7" fillId="0" borderId="199" xfId="30" applyFont="1" applyBorder="1" applyAlignment="1">
      <alignment horizontal="center" vertical="center"/>
    </xf>
    <xf numFmtId="177" fontId="7" fillId="0" borderId="200" xfId="30" applyNumberFormat="1" applyFont="1" applyBorder="1" applyAlignment="1">
      <alignment vertical="center" wrapText="1"/>
    </xf>
    <xf numFmtId="177" fontId="7" fillId="0" borderId="83" xfId="30" applyNumberFormat="1" applyFont="1" applyBorder="1" applyAlignment="1">
      <alignment vertical="center" wrapText="1"/>
    </xf>
    <xf numFmtId="177" fontId="7" fillId="0" borderId="82" xfId="30" applyNumberFormat="1" applyFont="1" applyBorder="1" applyAlignment="1">
      <alignment vertical="center" wrapText="1"/>
    </xf>
    <xf numFmtId="0" fontId="7" fillId="0" borderId="165" xfId="30" applyFont="1" applyBorder="1" applyAlignment="1">
      <alignment horizontal="center" vertical="center"/>
    </xf>
    <xf numFmtId="0" fontId="7" fillId="0" borderId="8" xfId="30" applyFont="1" applyBorder="1" applyAlignment="1">
      <alignment horizontal="center" vertical="center"/>
    </xf>
    <xf numFmtId="0" fontId="7" fillId="0" borderId="206" xfId="30" applyFont="1" applyBorder="1" applyAlignment="1">
      <alignment horizontal="center" vertical="center"/>
    </xf>
    <xf numFmtId="0" fontId="7" fillId="0" borderId="0" xfId="30" applyFont="1" applyAlignment="1">
      <alignment horizontal="center" vertical="center"/>
    </xf>
    <xf numFmtId="0" fontId="7" fillId="0" borderId="142" xfId="30" applyFont="1" applyBorder="1" applyAlignment="1">
      <alignment horizontal="center" vertical="center"/>
    </xf>
    <xf numFmtId="0" fontId="7" fillId="0" borderId="10" xfId="30" applyFont="1" applyBorder="1" applyAlignment="1">
      <alignment horizontal="center" vertical="center"/>
    </xf>
    <xf numFmtId="0" fontId="7" fillId="0" borderId="131" xfId="30" applyFont="1" applyBorder="1" applyAlignment="1">
      <alignment horizontal="center" vertical="center"/>
    </xf>
    <xf numFmtId="0" fontId="7" fillId="0" borderId="161" xfId="30" applyFont="1" applyBorder="1" applyAlignment="1">
      <alignment horizontal="center" vertical="center"/>
    </xf>
  </cellXfs>
  <cellStyles count="31">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標準" xfId="0" builtinId="0"/>
    <cellStyle name="標準_04　教科系統図.xls" xfId="1" xr:uid="{00000000-0005-0000-0000-00000F000000}"/>
    <cellStyle name="標準_表４付票 その他の評価一覧.xls" xfId="30" xr:uid="{ACE19621-D52A-434F-A28F-8483CD12B22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s>
  <dxfs count="17">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b val="0"/>
        <i val="0"/>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66FFFF"/>
      <color rgb="FF0000CC"/>
      <color rgb="FF3333FF"/>
      <color rgb="FF33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4343400" y="6232525"/>
          <a:ext cx="114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12</xdr:col>
      <xdr:colOff>0</xdr:colOff>
      <xdr:row>16</xdr:row>
      <xdr:rowOff>50800</xdr:rowOff>
    </xdr:from>
    <xdr:to>
      <xdr:col>12</xdr:col>
      <xdr:colOff>114300</xdr:colOff>
      <xdr:row>17</xdr:row>
      <xdr:rowOff>88900</xdr:rowOff>
    </xdr:to>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4343400" y="6232525"/>
          <a:ext cx="114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67"/>
  <sheetViews>
    <sheetView showGridLines="0" showZeros="0" tabSelected="1" zoomScale="70" zoomScaleNormal="70" zoomScaleSheetLayoutView="55" zoomScalePageLayoutView="80" workbookViewId="0">
      <selection activeCell="G21" sqref="G21"/>
    </sheetView>
  </sheetViews>
  <sheetFormatPr defaultColWidth="8.625" defaultRowHeight="12"/>
  <cols>
    <col min="1" max="1" width="1.875" style="35" customWidth="1"/>
    <col min="2" max="3" width="2.875" style="35" customWidth="1"/>
    <col min="4" max="4" width="5.125" style="35" customWidth="1"/>
    <col min="5" max="5" width="5.625" style="35" customWidth="1"/>
    <col min="6" max="6" width="0.625" style="35" customWidth="1"/>
    <col min="7" max="7" width="21.875" style="68" customWidth="1"/>
    <col min="8" max="12" width="3.625" style="35" customWidth="1"/>
    <col min="13" max="16" width="5.875" style="35" customWidth="1"/>
    <col min="17" max="17" width="7.375" style="35" customWidth="1"/>
    <col min="18" max="18" width="5.125" style="35" customWidth="1"/>
    <col min="19" max="19" width="1.5" style="35" customWidth="1"/>
    <col min="20" max="34" width="3.625" style="66" customWidth="1"/>
    <col min="35" max="35" width="6.125" style="35" customWidth="1"/>
    <col min="36" max="37" width="7.375" style="35" customWidth="1"/>
    <col min="38" max="38" width="3" style="35" customWidth="1"/>
    <col min="39" max="49" width="3.625" style="35" customWidth="1"/>
    <col min="50" max="50" width="5" style="35" customWidth="1"/>
    <col min="51" max="51" width="4.75" style="35" customWidth="1"/>
    <col min="52" max="52" width="1.875" style="35" customWidth="1"/>
    <col min="53" max="16384" width="8.625" style="35"/>
  </cols>
  <sheetData>
    <row r="1" spans="1:52" s="26" customFormat="1" ht="35.1" customHeight="1">
      <c r="B1" s="814" t="s">
        <v>107</v>
      </c>
      <c r="C1" s="815"/>
      <c r="D1" s="816"/>
      <c r="E1" s="817"/>
      <c r="F1" s="27"/>
      <c r="G1" s="818" t="s">
        <v>26</v>
      </c>
      <c r="H1" s="819"/>
      <c r="I1" s="819"/>
      <c r="J1" s="819"/>
      <c r="K1" s="819"/>
      <c r="L1" s="820"/>
      <c r="M1" s="28"/>
      <c r="N1" s="821" t="s">
        <v>312</v>
      </c>
      <c r="O1" s="821"/>
      <c r="P1" s="821"/>
      <c r="Q1" s="821"/>
      <c r="R1" s="821"/>
      <c r="S1" s="29"/>
      <c r="T1" s="30" t="s">
        <v>206</v>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row>
    <row r="2" spans="1:52" ht="11.25" customHeight="1">
      <c r="A2" s="31"/>
      <c r="B2" s="31"/>
      <c r="C2" s="31"/>
      <c r="D2" s="31"/>
      <c r="E2" s="31"/>
      <c r="F2" s="31"/>
      <c r="G2" s="32"/>
      <c r="H2" s="31"/>
      <c r="I2" s="31"/>
      <c r="J2" s="31"/>
      <c r="K2" s="31"/>
      <c r="L2" s="31"/>
      <c r="M2" s="31"/>
      <c r="N2" s="31"/>
      <c r="O2" s="31"/>
      <c r="P2" s="31"/>
      <c r="Q2" s="31"/>
      <c r="R2" s="31"/>
      <c r="S2" s="31"/>
      <c r="T2" s="33"/>
      <c r="U2" s="33"/>
      <c r="V2" s="33"/>
      <c r="W2" s="33"/>
      <c r="X2" s="33"/>
      <c r="Y2" s="33"/>
      <c r="Z2" s="33"/>
      <c r="AA2" s="33"/>
      <c r="AB2" s="33"/>
      <c r="AC2" s="33"/>
      <c r="AD2" s="33"/>
      <c r="AE2" s="33"/>
      <c r="AF2" s="33"/>
      <c r="AG2" s="33"/>
      <c r="AH2" s="33"/>
      <c r="AI2" s="31"/>
      <c r="AJ2" s="31"/>
      <c r="AK2" s="31"/>
      <c r="AL2" s="31"/>
      <c r="AM2" s="31"/>
      <c r="AN2" s="31"/>
      <c r="AO2" s="31"/>
      <c r="AP2" s="31"/>
      <c r="AQ2" s="31"/>
      <c r="AR2" s="31"/>
      <c r="AS2" s="31"/>
      <c r="AT2" s="31"/>
      <c r="AU2" s="31"/>
      <c r="AV2" s="31"/>
      <c r="AW2" s="31"/>
      <c r="AX2" s="31"/>
      <c r="AY2" s="31"/>
      <c r="AZ2" s="34"/>
    </row>
    <row r="3" spans="1:52" ht="33" customHeight="1" thickBot="1">
      <c r="A3" s="31"/>
      <c r="B3" s="36" t="s">
        <v>203</v>
      </c>
      <c r="C3" s="36"/>
      <c r="D3" s="36"/>
      <c r="E3" s="36"/>
      <c r="F3" s="36"/>
      <c r="G3" s="36"/>
      <c r="H3" s="36"/>
      <c r="I3" s="36"/>
      <c r="J3" s="36"/>
      <c r="K3" s="36"/>
      <c r="L3" s="36"/>
      <c r="M3" s="36"/>
      <c r="N3" s="36"/>
      <c r="O3" s="36"/>
      <c r="P3" s="37"/>
      <c r="Q3" s="37"/>
      <c r="R3" s="37"/>
      <c r="S3" s="29"/>
      <c r="T3" s="37" t="s">
        <v>313</v>
      </c>
      <c r="U3" s="38"/>
      <c r="V3" s="38"/>
      <c r="W3" s="38"/>
      <c r="X3" s="38"/>
      <c r="Y3" s="38"/>
      <c r="Z3" s="38"/>
      <c r="AA3" s="38"/>
      <c r="AB3" s="38"/>
      <c r="AC3" s="38"/>
      <c r="AD3" s="38"/>
      <c r="AE3" s="38"/>
      <c r="AF3" s="38"/>
      <c r="AG3" s="38"/>
      <c r="AH3" s="38"/>
      <c r="AJ3" s="29"/>
      <c r="AY3" s="31"/>
      <c r="AZ3" s="34"/>
    </row>
    <row r="4" spans="1:52" ht="35.1" customHeight="1">
      <c r="A4" s="31"/>
      <c r="B4" s="822" t="s">
        <v>110</v>
      </c>
      <c r="C4" s="823"/>
      <c r="D4" s="828" t="s">
        <v>111</v>
      </c>
      <c r="E4" s="829"/>
      <c r="F4" s="329"/>
      <c r="G4" s="834" t="s">
        <v>75</v>
      </c>
      <c r="H4" s="837" t="s">
        <v>46</v>
      </c>
      <c r="I4" s="840" t="s">
        <v>109</v>
      </c>
      <c r="J4" s="791"/>
      <c r="K4" s="791"/>
      <c r="L4" s="841"/>
      <c r="M4" s="842" t="s">
        <v>108</v>
      </c>
      <c r="N4" s="845" t="s">
        <v>98</v>
      </c>
      <c r="O4" s="846"/>
      <c r="P4" s="846"/>
      <c r="Q4" s="846"/>
      <c r="R4" s="842" t="s">
        <v>143</v>
      </c>
      <c r="S4" s="330"/>
      <c r="T4" s="784" t="s">
        <v>151</v>
      </c>
      <c r="U4" s="785"/>
      <c r="V4" s="785"/>
      <c r="W4" s="785"/>
      <c r="X4" s="785"/>
      <c r="Y4" s="785"/>
      <c r="Z4" s="785"/>
      <c r="AA4" s="785"/>
      <c r="AB4" s="785"/>
      <c r="AC4" s="785"/>
      <c r="AD4" s="785"/>
      <c r="AE4" s="785"/>
      <c r="AF4" s="785"/>
      <c r="AG4" s="786"/>
      <c r="AH4" s="331"/>
      <c r="AI4" s="787" t="s">
        <v>81</v>
      </c>
      <c r="AJ4" s="332" t="s">
        <v>21</v>
      </c>
      <c r="AK4" s="329"/>
      <c r="AL4" s="790" t="s">
        <v>128</v>
      </c>
      <c r="AM4" s="791"/>
      <c r="AN4" s="791"/>
      <c r="AO4" s="791"/>
      <c r="AP4" s="791"/>
      <c r="AQ4" s="791"/>
      <c r="AR4" s="791"/>
      <c r="AS4" s="791"/>
      <c r="AT4" s="791"/>
      <c r="AU4" s="791"/>
      <c r="AV4" s="791"/>
      <c r="AW4" s="792"/>
      <c r="AX4" s="333"/>
      <c r="AY4" s="31"/>
    </row>
    <row r="5" spans="1:52" ht="174.2" customHeight="1">
      <c r="A5" s="31"/>
      <c r="B5" s="824"/>
      <c r="C5" s="825"/>
      <c r="D5" s="830"/>
      <c r="E5" s="831"/>
      <c r="F5" s="329"/>
      <c r="G5" s="835"/>
      <c r="H5" s="838"/>
      <c r="I5" s="800" t="s">
        <v>94</v>
      </c>
      <c r="J5" s="847"/>
      <c r="K5" s="800" t="s">
        <v>113</v>
      </c>
      <c r="L5" s="847"/>
      <c r="M5" s="843"/>
      <c r="N5" s="334" t="s">
        <v>86</v>
      </c>
      <c r="O5" s="335" t="s">
        <v>87</v>
      </c>
      <c r="P5" s="336" t="s">
        <v>33</v>
      </c>
      <c r="Q5" s="809" t="s">
        <v>81</v>
      </c>
      <c r="R5" s="843"/>
      <c r="S5" s="330"/>
      <c r="T5" s="811" t="s">
        <v>22</v>
      </c>
      <c r="U5" s="812"/>
      <c r="V5" s="797" t="s">
        <v>35</v>
      </c>
      <c r="W5" s="813"/>
      <c r="X5" s="813"/>
      <c r="Y5" s="812"/>
      <c r="Z5" s="797" t="s">
        <v>36</v>
      </c>
      <c r="AA5" s="798"/>
      <c r="AB5" s="798"/>
      <c r="AC5" s="798"/>
      <c r="AD5" s="799"/>
      <c r="AE5" s="800" t="s">
        <v>47</v>
      </c>
      <c r="AF5" s="801"/>
      <c r="AG5" s="802"/>
      <c r="AH5" s="337"/>
      <c r="AI5" s="788"/>
      <c r="AJ5" s="803" t="s">
        <v>48</v>
      </c>
      <c r="AK5" s="329"/>
      <c r="AL5" s="805" t="s">
        <v>49</v>
      </c>
      <c r="AM5" s="807" t="s">
        <v>50</v>
      </c>
      <c r="AN5" s="807"/>
      <c r="AO5" s="807"/>
      <c r="AP5" s="807"/>
      <c r="AQ5" s="807"/>
      <c r="AR5" s="807"/>
      <c r="AS5" s="807" t="s">
        <v>84</v>
      </c>
      <c r="AT5" s="807"/>
      <c r="AU5" s="807"/>
      <c r="AV5" s="807"/>
      <c r="AW5" s="808"/>
      <c r="AX5" s="793" t="s">
        <v>51</v>
      </c>
      <c r="AY5" s="31"/>
    </row>
    <row r="6" spans="1:52" ht="35.1" customHeight="1" thickBot="1">
      <c r="A6" s="31"/>
      <c r="B6" s="826"/>
      <c r="C6" s="827"/>
      <c r="D6" s="832"/>
      <c r="E6" s="833"/>
      <c r="F6" s="329"/>
      <c r="G6" s="836"/>
      <c r="H6" s="839"/>
      <c r="I6" s="338" t="s">
        <v>62</v>
      </c>
      <c r="J6" s="339" t="s">
        <v>77</v>
      </c>
      <c r="K6" s="338" t="s">
        <v>62</v>
      </c>
      <c r="L6" s="339" t="s">
        <v>77</v>
      </c>
      <c r="M6" s="844"/>
      <c r="N6" s="795" t="s">
        <v>123</v>
      </c>
      <c r="O6" s="796"/>
      <c r="P6" s="796"/>
      <c r="Q6" s="810"/>
      <c r="R6" s="844"/>
      <c r="S6" s="330"/>
      <c r="T6" s="340" t="s">
        <v>52</v>
      </c>
      <c r="U6" s="341" t="s">
        <v>53</v>
      </c>
      <c r="V6" s="342" t="s">
        <v>54</v>
      </c>
      <c r="W6" s="343" t="s">
        <v>55</v>
      </c>
      <c r="X6" s="343" t="s">
        <v>136</v>
      </c>
      <c r="Y6" s="341" t="s">
        <v>137</v>
      </c>
      <c r="Z6" s="342" t="s">
        <v>138</v>
      </c>
      <c r="AA6" s="343" t="s">
        <v>152</v>
      </c>
      <c r="AB6" s="343" t="s">
        <v>153</v>
      </c>
      <c r="AC6" s="343" t="s">
        <v>154</v>
      </c>
      <c r="AD6" s="341" t="s">
        <v>155</v>
      </c>
      <c r="AE6" s="342" t="s">
        <v>13</v>
      </c>
      <c r="AF6" s="343" t="s">
        <v>37</v>
      </c>
      <c r="AG6" s="344" t="s">
        <v>38</v>
      </c>
      <c r="AH6" s="331"/>
      <c r="AI6" s="789"/>
      <c r="AJ6" s="804"/>
      <c r="AK6" s="329"/>
      <c r="AL6" s="806"/>
      <c r="AM6" s="345" t="s">
        <v>39</v>
      </c>
      <c r="AN6" s="346" t="s">
        <v>40</v>
      </c>
      <c r="AO6" s="346" t="s">
        <v>41</v>
      </c>
      <c r="AP6" s="347" t="s">
        <v>165</v>
      </c>
      <c r="AQ6" s="347" t="s">
        <v>166</v>
      </c>
      <c r="AR6" s="347" t="s">
        <v>42</v>
      </c>
      <c r="AS6" s="348" t="s">
        <v>167</v>
      </c>
      <c r="AT6" s="346" t="s">
        <v>168</v>
      </c>
      <c r="AU6" s="346" t="s">
        <v>169</v>
      </c>
      <c r="AV6" s="346" t="s">
        <v>170</v>
      </c>
      <c r="AW6" s="349" t="s">
        <v>171</v>
      </c>
      <c r="AX6" s="794"/>
      <c r="AY6" s="31"/>
    </row>
    <row r="7" spans="1:52" ht="17.100000000000001" customHeight="1">
      <c r="A7" s="31"/>
      <c r="B7" s="725" t="s">
        <v>18</v>
      </c>
      <c r="C7" s="726"/>
      <c r="D7" s="747" t="s">
        <v>176</v>
      </c>
      <c r="E7" s="748"/>
      <c r="F7" s="39"/>
      <c r="G7" s="350" t="s">
        <v>19</v>
      </c>
      <c r="H7" s="351">
        <f>SUM(I7:L7)</f>
        <v>2</v>
      </c>
      <c r="I7" s="767">
        <v>2</v>
      </c>
      <c r="J7" s="768"/>
      <c r="K7" s="767"/>
      <c r="L7" s="768"/>
      <c r="M7" s="352" t="s">
        <v>60</v>
      </c>
      <c r="N7" s="353" t="s">
        <v>100</v>
      </c>
      <c r="O7" s="354"/>
      <c r="P7" s="355"/>
      <c r="Q7" s="356" t="s">
        <v>100</v>
      </c>
      <c r="R7" s="357" t="str">
        <f>IF($AJ7&gt;=60,"○","")</f>
        <v/>
      </c>
      <c r="S7" s="358"/>
      <c r="T7" s="359"/>
      <c r="U7" s="360"/>
      <c r="V7" s="361"/>
      <c r="W7" s="362"/>
      <c r="X7" s="362"/>
      <c r="Y7" s="360"/>
      <c r="Z7" s="361" t="s">
        <v>100</v>
      </c>
      <c r="AA7" s="362"/>
      <c r="AB7" s="362"/>
      <c r="AC7" s="362"/>
      <c r="AD7" s="360" t="s">
        <v>160</v>
      </c>
      <c r="AE7" s="361"/>
      <c r="AF7" s="362"/>
      <c r="AG7" s="363"/>
      <c r="AH7" s="331"/>
      <c r="AI7" s="364" t="s">
        <v>100</v>
      </c>
      <c r="AJ7" s="365"/>
      <c r="AK7" s="329"/>
      <c r="AL7" s="366" t="str">
        <f>IF(ISNUMBER($AJ7),IF(AND($AJ7&gt;=60,$AJ7&lt;=100),"●",""),"")</f>
        <v/>
      </c>
      <c r="AM7" s="367"/>
      <c r="AN7" s="368"/>
      <c r="AO7" s="368"/>
      <c r="AP7" s="369"/>
      <c r="AQ7" s="369"/>
      <c r="AR7" s="369"/>
      <c r="AS7" s="367"/>
      <c r="AT7" s="368"/>
      <c r="AU7" s="368"/>
      <c r="AV7" s="368"/>
      <c r="AW7" s="370"/>
      <c r="AX7" s="371" t="str">
        <f t="shared" ref="AX7:AX43" si="0">IF(ISNUMBER($AJ7),IF(AND($AJ7&gt;=60,$AJ7&lt;=100),$H7,""),"")</f>
        <v/>
      </c>
      <c r="AY7" s="31"/>
    </row>
    <row r="8" spans="1:52" ht="17.100000000000001" customHeight="1">
      <c r="A8" s="31"/>
      <c r="B8" s="727"/>
      <c r="C8" s="728"/>
      <c r="D8" s="749"/>
      <c r="E8" s="750"/>
      <c r="F8" s="41"/>
      <c r="G8" s="372" t="s">
        <v>200</v>
      </c>
      <c r="H8" s="373">
        <f t="shared" ref="H8:H43" si="1">SUM(I8:L8)</f>
        <v>2</v>
      </c>
      <c r="I8" s="769">
        <v>2</v>
      </c>
      <c r="J8" s="770"/>
      <c r="K8" s="769"/>
      <c r="L8" s="770"/>
      <c r="M8" s="374" t="s">
        <v>60</v>
      </c>
      <c r="N8" s="375" t="s">
        <v>100</v>
      </c>
      <c r="O8" s="376"/>
      <c r="P8" s="377"/>
      <c r="Q8" s="378" t="s">
        <v>100</v>
      </c>
      <c r="R8" s="379" t="str">
        <f t="shared" ref="R8:R43" si="2">IF($AJ8&gt;=60,"○","")</f>
        <v/>
      </c>
      <c r="S8" s="358"/>
      <c r="T8" s="380"/>
      <c r="U8" s="381"/>
      <c r="V8" s="382"/>
      <c r="W8" s="383"/>
      <c r="X8" s="383"/>
      <c r="Y8" s="381"/>
      <c r="Z8" s="382" t="s">
        <v>100</v>
      </c>
      <c r="AA8" s="383"/>
      <c r="AB8" s="383"/>
      <c r="AC8" s="383" t="s">
        <v>160</v>
      </c>
      <c r="AD8" s="381"/>
      <c r="AE8" s="382"/>
      <c r="AF8" s="383"/>
      <c r="AG8" s="384"/>
      <c r="AH8" s="331"/>
      <c r="AI8" s="385" t="s">
        <v>100</v>
      </c>
      <c r="AJ8" s="386"/>
      <c r="AK8" s="329"/>
      <c r="AL8" s="387" t="str">
        <f>IF(ISNUMBER($AJ8),IF(AND($AJ8&gt;=60,$AJ8&lt;=100),"●",""),"")</f>
        <v/>
      </c>
      <c r="AM8" s="388"/>
      <c r="AN8" s="389"/>
      <c r="AO8" s="389"/>
      <c r="AP8" s="390"/>
      <c r="AQ8" s="390"/>
      <c r="AR8" s="390"/>
      <c r="AS8" s="391"/>
      <c r="AT8" s="392"/>
      <c r="AU8" s="392"/>
      <c r="AV8" s="392"/>
      <c r="AW8" s="393"/>
      <c r="AX8" s="394" t="str">
        <f t="shared" si="0"/>
        <v/>
      </c>
      <c r="AY8" s="31"/>
    </row>
    <row r="9" spans="1:52" ht="17.100000000000001" customHeight="1">
      <c r="A9" s="31"/>
      <c r="B9" s="727"/>
      <c r="C9" s="728"/>
      <c r="D9" s="749"/>
      <c r="E9" s="750"/>
      <c r="F9" s="41"/>
      <c r="G9" s="395" t="s">
        <v>201</v>
      </c>
      <c r="H9" s="396">
        <f t="shared" si="1"/>
        <v>2</v>
      </c>
      <c r="I9" s="777"/>
      <c r="J9" s="778"/>
      <c r="K9" s="397">
        <v>2</v>
      </c>
      <c r="L9" s="398"/>
      <c r="M9" s="399" t="s">
        <v>60</v>
      </c>
      <c r="N9" s="400" t="s">
        <v>100</v>
      </c>
      <c r="O9" s="401"/>
      <c r="P9" s="402"/>
      <c r="Q9" s="403" t="s">
        <v>100</v>
      </c>
      <c r="R9" s="404" t="str">
        <f>IF($AJ9&gt;=60,"○","")</f>
        <v/>
      </c>
      <c r="S9" s="358"/>
      <c r="T9" s="405"/>
      <c r="U9" s="406"/>
      <c r="V9" s="407"/>
      <c r="W9" s="408"/>
      <c r="X9" s="408"/>
      <c r="Y9" s="406"/>
      <c r="Z9" s="407" t="s">
        <v>204</v>
      </c>
      <c r="AA9" s="408"/>
      <c r="AB9" s="408"/>
      <c r="AC9" s="408" t="s">
        <v>205</v>
      </c>
      <c r="AD9" s="406"/>
      <c r="AE9" s="407"/>
      <c r="AF9" s="408"/>
      <c r="AG9" s="409"/>
      <c r="AH9" s="331"/>
      <c r="AI9" s="385" t="s">
        <v>100</v>
      </c>
      <c r="AJ9" s="386"/>
      <c r="AK9" s="329"/>
      <c r="AL9" s="387" t="str">
        <f>IF(ISNUMBER($AJ9),IF(AND($AJ9&gt;=60,$AJ9&lt;=100),"●",""),"")</f>
        <v/>
      </c>
      <c r="AM9" s="391"/>
      <c r="AN9" s="389"/>
      <c r="AO9" s="389"/>
      <c r="AP9" s="410"/>
      <c r="AQ9" s="410"/>
      <c r="AR9" s="411"/>
      <c r="AS9" s="412"/>
      <c r="AT9" s="392"/>
      <c r="AU9" s="392"/>
      <c r="AV9" s="410"/>
      <c r="AW9" s="413"/>
      <c r="AX9" s="394" t="str">
        <f t="shared" si="0"/>
        <v/>
      </c>
      <c r="AY9" s="31"/>
    </row>
    <row r="10" spans="1:52" ht="17.100000000000001" customHeight="1">
      <c r="A10" s="31"/>
      <c r="B10" s="727"/>
      <c r="C10" s="728"/>
      <c r="D10" s="729" t="s">
        <v>177</v>
      </c>
      <c r="E10" s="779" t="s">
        <v>156</v>
      </c>
      <c r="F10" s="42"/>
      <c r="G10" s="414" t="s">
        <v>106</v>
      </c>
      <c r="H10" s="415">
        <f t="shared" si="1"/>
        <v>2</v>
      </c>
      <c r="I10" s="767">
        <v>2</v>
      </c>
      <c r="J10" s="768"/>
      <c r="K10" s="767"/>
      <c r="L10" s="768"/>
      <c r="M10" s="416" t="s">
        <v>60</v>
      </c>
      <c r="N10" s="417" t="s">
        <v>28</v>
      </c>
      <c r="O10" s="418"/>
      <c r="P10" s="419"/>
      <c r="Q10" s="356" t="s">
        <v>28</v>
      </c>
      <c r="R10" s="357" t="str">
        <f t="shared" si="2"/>
        <v/>
      </c>
      <c r="S10" s="358"/>
      <c r="T10" s="420"/>
      <c r="U10" s="421"/>
      <c r="V10" s="422"/>
      <c r="W10" s="423"/>
      <c r="X10" s="423"/>
      <c r="Y10" s="421"/>
      <c r="Z10" s="422" t="s">
        <v>100</v>
      </c>
      <c r="AA10" s="423"/>
      <c r="AB10" s="423"/>
      <c r="AC10" s="423" t="s">
        <v>160</v>
      </c>
      <c r="AD10" s="421"/>
      <c r="AE10" s="422"/>
      <c r="AF10" s="423"/>
      <c r="AG10" s="424"/>
      <c r="AH10" s="331"/>
      <c r="AI10" s="364" t="s">
        <v>28</v>
      </c>
      <c r="AJ10" s="425"/>
      <c r="AK10" s="329"/>
      <c r="AL10" s="426"/>
      <c r="AM10" s="367"/>
      <c r="AN10" s="427" t="str">
        <f>IF(ISNUMBER($AJ10),IF(AND($AJ10&gt;=60,$AJ10&lt;=100),"●",""),"")</f>
        <v/>
      </c>
      <c r="AO10" s="369"/>
      <c r="AP10" s="369"/>
      <c r="AQ10" s="369"/>
      <c r="AR10" s="369"/>
      <c r="AS10" s="367"/>
      <c r="AT10" s="368"/>
      <c r="AU10" s="368"/>
      <c r="AV10" s="368"/>
      <c r="AW10" s="370"/>
      <c r="AX10" s="371" t="str">
        <f t="shared" si="0"/>
        <v/>
      </c>
      <c r="AY10" s="31"/>
    </row>
    <row r="11" spans="1:52" ht="17.100000000000001" customHeight="1">
      <c r="A11" s="31"/>
      <c r="B11" s="727"/>
      <c r="C11" s="728"/>
      <c r="D11" s="730"/>
      <c r="E11" s="780"/>
      <c r="F11" s="41"/>
      <c r="G11" s="372" t="s">
        <v>90</v>
      </c>
      <c r="H11" s="428">
        <f t="shared" si="1"/>
        <v>2</v>
      </c>
      <c r="I11" s="769">
        <v>2</v>
      </c>
      <c r="J11" s="770"/>
      <c r="K11" s="769"/>
      <c r="L11" s="770"/>
      <c r="M11" s="429" t="s">
        <v>60</v>
      </c>
      <c r="N11" s="375" t="s">
        <v>28</v>
      </c>
      <c r="O11" s="430"/>
      <c r="P11" s="431"/>
      <c r="Q11" s="432" t="s">
        <v>28</v>
      </c>
      <c r="R11" s="379" t="str">
        <f t="shared" si="2"/>
        <v/>
      </c>
      <c r="S11" s="358"/>
      <c r="T11" s="380"/>
      <c r="U11" s="381"/>
      <c r="V11" s="382"/>
      <c r="W11" s="383"/>
      <c r="X11" s="383"/>
      <c r="Y11" s="381"/>
      <c r="Z11" s="382"/>
      <c r="AA11" s="383"/>
      <c r="AB11" s="383"/>
      <c r="AC11" s="383" t="s">
        <v>160</v>
      </c>
      <c r="AD11" s="381"/>
      <c r="AE11" s="382"/>
      <c r="AF11" s="383"/>
      <c r="AG11" s="384"/>
      <c r="AH11" s="331"/>
      <c r="AI11" s="433" t="s">
        <v>28</v>
      </c>
      <c r="AJ11" s="434"/>
      <c r="AK11" s="329"/>
      <c r="AL11" s="435"/>
      <c r="AM11" s="388"/>
      <c r="AN11" s="436" t="str">
        <f>IF(ISNUMBER($AJ11),IF(AND($AJ11&gt;=60,$AJ11&lt;=100),"●",""),"")</f>
        <v/>
      </c>
      <c r="AO11" s="390"/>
      <c r="AP11" s="390"/>
      <c r="AQ11" s="390"/>
      <c r="AR11" s="390"/>
      <c r="AS11" s="388"/>
      <c r="AT11" s="437"/>
      <c r="AU11" s="437"/>
      <c r="AV11" s="437"/>
      <c r="AW11" s="413"/>
      <c r="AX11" s="394" t="str">
        <f t="shared" si="0"/>
        <v/>
      </c>
      <c r="AY11" s="31"/>
    </row>
    <row r="12" spans="1:52" ht="17.100000000000001" customHeight="1">
      <c r="A12" s="31"/>
      <c r="B12" s="727"/>
      <c r="C12" s="728"/>
      <c r="D12" s="730"/>
      <c r="E12" s="781" t="s">
        <v>207</v>
      </c>
      <c r="F12" s="438"/>
      <c r="G12" s="372" t="s">
        <v>314</v>
      </c>
      <c r="H12" s="428">
        <f t="shared" si="1"/>
        <v>2</v>
      </c>
      <c r="I12" s="439"/>
      <c r="J12" s="440">
        <v>2</v>
      </c>
      <c r="K12" s="769"/>
      <c r="L12" s="770"/>
      <c r="M12" s="441" t="s">
        <v>60</v>
      </c>
      <c r="N12" s="442" t="s">
        <v>208</v>
      </c>
      <c r="O12" s="443"/>
      <c r="P12" s="444"/>
      <c r="Q12" s="432" t="s">
        <v>209</v>
      </c>
      <c r="R12" s="43" t="str">
        <f t="shared" ref="R12:R15" si="3">IF(AJ12&gt;=60,"○","")</f>
        <v/>
      </c>
      <c r="S12" s="358"/>
      <c r="T12" s="380"/>
      <c r="U12" s="381"/>
      <c r="V12" s="382"/>
      <c r="W12" s="383"/>
      <c r="X12" s="383"/>
      <c r="Y12" s="381"/>
      <c r="Z12" s="382" t="s">
        <v>205</v>
      </c>
      <c r="AA12" s="383"/>
      <c r="AB12" s="383"/>
      <c r="AC12" s="383"/>
      <c r="AD12" s="381"/>
      <c r="AE12" s="382"/>
      <c r="AF12" s="383"/>
      <c r="AG12" s="384"/>
      <c r="AH12" s="331"/>
      <c r="AI12" s="433" t="s">
        <v>209</v>
      </c>
      <c r="AJ12" s="434"/>
      <c r="AK12" s="329"/>
      <c r="AL12" s="435"/>
      <c r="AM12" s="388"/>
      <c r="AN12" s="437"/>
      <c r="AO12" s="436" t="str">
        <f t="shared" ref="AO12:AO15" si="4">IF(ISNUMBER($AJ12),IF(AND($AJ12&gt;=60,$AJ12&lt;=100),"●",""),"")</f>
        <v/>
      </c>
      <c r="AP12" s="390"/>
      <c r="AQ12" s="390"/>
      <c r="AR12" s="390"/>
      <c r="AS12" s="388"/>
      <c r="AT12" s="437"/>
      <c r="AU12" s="437"/>
      <c r="AV12" s="437"/>
      <c r="AW12" s="413"/>
      <c r="AX12" s="394" t="str">
        <f t="shared" si="0"/>
        <v/>
      </c>
      <c r="AY12" s="31"/>
    </row>
    <row r="13" spans="1:52" ht="17.100000000000001" customHeight="1">
      <c r="A13" s="31"/>
      <c r="B13" s="727"/>
      <c r="C13" s="728"/>
      <c r="D13" s="730"/>
      <c r="E13" s="782"/>
      <c r="F13" s="438"/>
      <c r="G13" s="372" t="s">
        <v>210</v>
      </c>
      <c r="H13" s="445">
        <f t="shared" si="1"/>
        <v>2</v>
      </c>
      <c r="I13" s="439"/>
      <c r="J13" s="440">
        <v>2</v>
      </c>
      <c r="K13" s="774"/>
      <c r="L13" s="770"/>
      <c r="M13" s="441" t="s">
        <v>60</v>
      </c>
      <c r="N13" s="442" t="s">
        <v>208</v>
      </c>
      <c r="O13" s="443"/>
      <c r="P13" s="444"/>
      <c r="Q13" s="432" t="s">
        <v>209</v>
      </c>
      <c r="R13" s="43" t="str">
        <f t="shared" si="3"/>
        <v/>
      </c>
      <c r="S13" s="358"/>
      <c r="T13" s="380"/>
      <c r="U13" s="381"/>
      <c r="V13" s="382"/>
      <c r="W13" s="383"/>
      <c r="X13" s="383"/>
      <c r="Y13" s="381"/>
      <c r="Z13" s="382" t="s">
        <v>205</v>
      </c>
      <c r="AA13" s="383"/>
      <c r="AB13" s="383"/>
      <c r="AC13" s="383"/>
      <c r="AD13" s="381"/>
      <c r="AE13" s="382"/>
      <c r="AF13" s="383"/>
      <c r="AG13" s="384"/>
      <c r="AH13" s="331"/>
      <c r="AI13" s="433" t="s">
        <v>209</v>
      </c>
      <c r="AJ13" s="434"/>
      <c r="AK13" s="329"/>
      <c r="AL13" s="435"/>
      <c r="AM13" s="388"/>
      <c r="AN13" s="437"/>
      <c r="AO13" s="436" t="str">
        <f t="shared" si="4"/>
        <v/>
      </c>
      <c r="AP13" s="390"/>
      <c r="AQ13" s="390"/>
      <c r="AR13" s="390"/>
      <c r="AS13" s="388"/>
      <c r="AT13" s="437"/>
      <c r="AU13" s="437"/>
      <c r="AV13" s="437"/>
      <c r="AW13" s="413"/>
      <c r="AX13" s="394" t="str">
        <f t="shared" si="0"/>
        <v/>
      </c>
      <c r="AY13" s="31"/>
    </row>
    <row r="14" spans="1:52" ht="17.100000000000001" customHeight="1">
      <c r="A14" s="31"/>
      <c r="B14" s="727"/>
      <c r="C14" s="728"/>
      <c r="D14" s="730"/>
      <c r="E14" s="782"/>
      <c r="F14" s="438"/>
      <c r="G14" s="372" t="s">
        <v>211</v>
      </c>
      <c r="H14" s="445">
        <f t="shared" si="1"/>
        <v>2</v>
      </c>
      <c r="I14" s="439"/>
      <c r="J14" s="440">
        <v>2</v>
      </c>
      <c r="K14" s="774"/>
      <c r="L14" s="770"/>
      <c r="M14" s="441" t="s">
        <v>60</v>
      </c>
      <c r="N14" s="442" t="s">
        <v>208</v>
      </c>
      <c r="O14" s="443"/>
      <c r="P14" s="444"/>
      <c r="Q14" s="432" t="s">
        <v>209</v>
      </c>
      <c r="R14" s="43" t="str">
        <f t="shared" si="3"/>
        <v/>
      </c>
      <c r="S14" s="358"/>
      <c r="T14" s="380"/>
      <c r="U14" s="381"/>
      <c r="V14" s="382"/>
      <c r="W14" s="383"/>
      <c r="X14" s="383"/>
      <c r="Y14" s="381"/>
      <c r="Z14" s="382" t="s">
        <v>205</v>
      </c>
      <c r="AA14" s="383"/>
      <c r="AB14" s="383"/>
      <c r="AC14" s="383"/>
      <c r="AD14" s="381"/>
      <c r="AE14" s="382"/>
      <c r="AF14" s="383"/>
      <c r="AG14" s="384"/>
      <c r="AH14" s="331"/>
      <c r="AI14" s="433" t="s">
        <v>209</v>
      </c>
      <c r="AJ14" s="434"/>
      <c r="AK14" s="329"/>
      <c r="AL14" s="435"/>
      <c r="AM14" s="388"/>
      <c r="AN14" s="437"/>
      <c r="AO14" s="436" t="str">
        <f t="shared" si="4"/>
        <v/>
      </c>
      <c r="AP14" s="390"/>
      <c r="AQ14" s="390"/>
      <c r="AR14" s="390"/>
      <c r="AS14" s="388"/>
      <c r="AT14" s="437"/>
      <c r="AU14" s="437"/>
      <c r="AV14" s="437"/>
      <c r="AW14" s="413"/>
      <c r="AX14" s="394" t="str">
        <f t="shared" si="0"/>
        <v/>
      </c>
      <c r="AY14" s="31"/>
    </row>
    <row r="15" spans="1:52" ht="17.100000000000001" customHeight="1">
      <c r="A15" s="31"/>
      <c r="B15" s="727"/>
      <c r="C15" s="728"/>
      <c r="D15" s="730"/>
      <c r="E15" s="783"/>
      <c r="F15" s="438"/>
      <c r="G15" s="709" t="s">
        <v>310</v>
      </c>
      <c r="H15" s="445">
        <f t="shared" si="1"/>
        <v>2</v>
      </c>
      <c r="I15" s="439"/>
      <c r="J15" s="440">
        <v>2</v>
      </c>
      <c r="K15" s="769"/>
      <c r="L15" s="770"/>
      <c r="M15" s="441" t="s">
        <v>126</v>
      </c>
      <c r="N15" s="442" t="s">
        <v>208</v>
      </c>
      <c r="O15" s="443"/>
      <c r="P15" s="444"/>
      <c r="Q15" s="432" t="s">
        <v>209</v>
      </c>
      <c r="R15" s="43" t="str">
        <f t="shared" si="3"/>
        <v/>
      </c>
      <c r="S15" s="358"/>
      <c r="T15" s="380"/>
      <c r="U15" s="381"/>
      <c r="V15" s="382"/>
      <c r="W15" s="383"/>
      <c r="X15" s="383"/>
      <c r="Y15" s="381"/>
      <c r="Z15" s="382" t="s">
        <v>205</v>
      </c>
      <c r="AA15" s="648"/>
      <c r="AB15" s="383"/>
      <c r="AC15" s="383"/>
      <c r="AD15" s="381"/>
      <c r="AE15" s="382"/>
      <c r="AF15" s="383"/>
      <c r="AG15" s="384"/>
      <c r="AH15" s="331"/>
      <c r="AI15" s="433" t="s">
        <v>209</v>
      </c>
      <c r="AJ15" s="434"/>
      <c r="AK15" s="329"/>
      <c r="AL15" s="435"/>
      <c r="AM15" s="388"/>
      <c r="AN15" s="437"/>
      <c r="AO15" s="436" t="str">
        <f t="shared" si="4"/>
        <v/>
      </c>
      <c r="AP15" s="390"/>
      <c r="AQ15" s="390"/>
      <c r="AR15" s="390"/>
      <c r="AS15" s="388"/>
      <c r="AT15" s="437"/>
      <c r="AU15" s="437"/>
      <c r="AV15" s="437"/>
      <c r="AW15" s="413"/>
      <c r="AX15" s="394" t="str">
        <f t="shared" si="0"/>
        <v/>
      </c>
      <c r="AY15" s="31"/>
    </row>
    <row r="16" spans="1:52" ht="17.100000000000001" customHeight="1">
      <c r="A16" s="31"/>
      <c r="B16" s="727"/>
      <c r="C16" s="728"/>
      <c r="D16" s="730"/>
      <c r="E16" s="731" t="s">
        <v>156</v>
      </c>
      <c r="F16" s="41"/>
      <c r="G16" s="372" t="s">
        <v>82</v>
      </c>
      <c r="H16" s="428">
        <f t="shared" si="1"/>
        <v>2</v>
      </c>
      <c r="I16" s="769"/>
      <c r="J16" s="770"/>
      <c r="K16" s="446">
        <v>2</v>
      </c>
      <c r="L16" s="428"/>
      <c r="M16" s="374" t="s">
        <v>60</v>
      </c>
      <c r="N16" s="442" t="s">
        <v>29</v>
      </c>
      <c r="O16" s="430"/>
      <c r="P16" s="431"/>
      <c r="Q16" s="432" t="s">
        <v>29</v>
      </c>
      <c r="R16" s="379" t="str">
        <f t="shared" si="2"/>
        <v/>
      </c>
      <c r="S16" s="358"/>
      <c r="T16" s="380"/>
      <c r="U16" s="381"/>
      <c r="V16" s="382"/>
      <c r="W16" s="383"/>
      <c r="X16" s="383"/>
      <c r="Y16" s="381"/>
      <c r="Z16" s="382" t="s">
        <v>100</v>
      </c>
      <c r="AA16" s="383"/>
      <c r="AB16" s="383"/>
      <c r="AC16" s="383"/>
      <c r="AD16" s="381"/>
      <c r="AE16" s="382"/>
      <c r="AF16" s="383"/>
      <c r="AG16" s="384"/>
      <c r="AH16" s="331"/>
      <c r="AI16" s="433" t="s">
        <v>29</v>
      </c>
      <c r="AJ16" s="434"/>
      <c r="AK16" s="329"/>
      <c r="AL16" s="447"/>
      <c r="AM16" s="448" t="str">
        <f t="shared" ref="AM16:AM19" si="5">IF(ISNUMBER($AJ16),IF(AND($AJ16&gt;=60,$AJ16&lt;=100),"●",""),"")</f>
        <v/>
      </c>
      <c r="AN16" s="449"/>
      <c r="AO16" s="449"/>
      <c r="AP16" s="450"/>
      <c r="AQ16" s="450"/>
      <c r="AR16" s="450"/>
      <c r="AS16" s="451"/>
      <c r="AT16" s="449"/>
      <c r="AU16" s="449"/>
      <c r="AV16" s="449"/>
      <c r="AW16" s="452"/>
      <c r="AX16" s="453" t="str">
        <f t="shared" si="0"/>
        <v/>
      </c>
      <c r="AY16" s="31"/>
    </row>
    <row r="17" spans="1:51" ht="17.100000000000001" customHeight="1">
      <c r="A17" s="31"/>
      <c r="B17" s="727"/>
      <c r="C17" s="728"/>
      <c r="D17" s="730"/>
      <c r="E17" s="732"/>
      <c r="F17" s="41"/>
      <c r="G17" s="372" t="s">
        <v>144</v>
      </c>
      <c r="H17" s="445">
        <f t="shared" si="1"/>
        <v>2</v>
      </c>
      <c r="I17" s="769"/>
      <c r="J17" s="770"/>
      <c r="K17" s="446">
        <v>2</v>
      </c>
      <c r="L17" s="428"/>
      <c r="M17" s="374" t="s">
        <v>60</v>
      </c>
      <c r="N17" s="442" t="s">
        <v>29</v>
      </c>
      <c r="O17" s="430"/>
      <c r="P17" s="431"/>
      <c r="Q17" s="432" t="s">
        <v>29</v>
      </c>
      <c r="R17" s="379" t="str">
        <f t="shared" si="2"/>
        <v/>
      </c>
      <c r="S17" s="358"/>
      <c r="T17" s="380"/>
      <c r="U17" s="381"/>
      <c r="V17" s="382"/>
      <c r="W17" s="383"/>
      <c r="X17" s="383"/>
      <c r="Y17" s="381"/>
      <c r="Z17" s="382" t="s">
        <v>160</v>
      </c>
      <c r="AA17" s="383"/>
      <c r="AB17" s="383"/>
      <c r="AC17" s="383"/>
      <c r="AD17" s="381"/>
      <c r="AE17" s="382"/>
      <c r="AF17" s="383"/>
      <c r="AG17" s="384"/>
      <c r="AH17" s="331"/>
      <c r="AI17" s="433" t="s">
        <v>29</v>
      </c>
      <c r="AJ17" s="434"/>
      <c r="AK17" s="329"/>
      <c r="AL17" s="435"/>
      <c r="AM17" s="397" t="str">
        <f t="shared" si="5"/>
        <v/>
      </c>
      <c r="AN17" s="437"/>
      <c r="AO17" s="437"/>
      <c r="AP17" s="390"/>
      <c r="AQ17" s="390"/>
      <c r="AR17" s="390"/>
      <c r="AS17" s="388"/>
      <c r="AT17" s="437"/>
      <c r="AU17" s="437"/>
      <c r="AV17" s="437"/>
      <c r="AW17" s="413"/>
      <c r="AX17" s="394" t="str">
        <f t="shared" si="0"/>
        <v/>
      </c>
      <c r="AY17" s="31"/>
    </row>
    <row r="18" spans="1:51" ht="17.100000000000001" customHeight="1">
      <c r="A18" s="31"/>
      <c r="B18" s="727"/>
      <c r="C18" s="728"/>
      <c r="D18" s="730"/>
      <c r="E18" s="732"/>
      <c r="F18" s="41"/>
      <c r="G18" s="372" t="s">
        <v>202</v>
      </c>
      <c r="H18" s="647">
        <f t="shared" ref="H18" si="6">SUM(I18:L18)</f>
        <v>2</v>
      </c>
      <c r="I18" s="769"/>
      <c r="J18" s="770"/>
      <c r="K18" s="446">
        <v>2</v>
      </c>
      <c r="L18" s="646"/>
      <c r="M18" s="374" t="s">
        <v>60</v>
      </c>
      <c r="N18" s="442" t="s">
        <v>29</v>
      </c>
      <c r="O18" s="430"/>
      <c r="P18" s="431"/>
      <c r="Q18" s="432" t="s">
        <v>29</v>
      </c>
      <c r="R18" s="379" t="str">
        <f t="shared" si="2"/>
        <v/>
      </c>
      <c r="S18" s="358"/>
      <c r="T18" s="380"/>
      <c r="U18" s="381"/>
      <c r="V18" s="382"/>
      <c r="W18" s="383"/>
      <c r="X18" s="383"/>
      <c r="Y18" s="381"/>
      <c r="Z18" s="382" t="s">
        <v>100</v>
      </c>
      <c r="AA18" s="383"/>
      <c r="AB18" s="383"/>
      <c r="AC18" s="383"/>
      <c r="AD18" s="381"/>
      <c r="AE18" s="382"/>
      <c r="AF18" s="383"/>
      <c r="AG18" s="384"/>
      <c r="AH18" s="331"/>
      <c r="AI18" s="433" t="s">
        <v>29</v>
      </c>
      <c r="AJ18" s="434"/>
      <c r="AK18" s="329"/>
      <c r="AL18" s="435"/>
      <c r="AM18" s="397" t="str">
        <f t="shared" si="5"/>
        <v/>
      </c>
      <c r="AN18" s="437"/>
      <c r="AO18" s="437"/>
      <c r="AP18" s="390"/>
      <c r="AQ18" s="390"/>
      <c r="AR18" s="390"/>
      <c r="AS18" s="388"/>
      <c r="AT18" s="437"/>
      <c r="AU18" s="437"/>
      <c r="AV18" s="437"/>
      <c r="AW18" s="413"/>
      <c r="AX18" s="394" t="str">
        <f t="shared" si="0"/>
        <v/>
      </c>
      <c r="AY18" s="31"/>
    </row>
    <row r="19" spans="1:51" ht="17.100000000000001" customHeight="1">
      <c r="A19" s="31"/>
      <c r="B19" s="727"/>
      <c r="C19" s="728"/>
      <c r="D19" s="730"/>
      <c r="E19" s="732"/>
      <c r="F19" s="41"/>
      <c r="G19" s="649" t="s">
        <v>215</v>
      </c>
      <c r="H19" s="445">
        <f t="shared" si="1"/>
        <v>2</v>
      </c>
      <c r="I19" s="769"/>
      <c r="J19" s="770"/>
      <c r="K19" s="446">
        <v>2</v>
      </c>
      <c r="L19" s="428"/>
      <c r="M19" s="374" t="s">
        <v>60</v>
      </c>
      <c r="N19" s="442" t="s">
        <v>29</v>
      </c>
      <c r="O19" s="430"/>
      <c r="P19" s="431"/>
      <c r="Q19" s="432" t="s">
        <v>29</v>
      </c>
      <c r="R19" s="379" t="str">
        <f t="shared" si="2"/>
        <v/>
      </c>
      <c r="S19" s="358"/>
      <c r="T19" s="380"/>
      <c r="U19" s="381"/>
      <c r="V19" s="382"/>
      <c r="W19" s="383"/>
      <c r="X19" s="383"/>
      <c r="Y19" s="381"/>
      <c r="Z19" s="382" t="s">
        <v>160</v>
      </c>
      <c r="AA19" s="383"/>
      <c r="AB19" s="383"/>
      <c r="AC19" s="383"/>
      <c r="AD19" s="381"/>
      <c r="AE19" s="382"/>
      <c r="AF19" s="383"/>
      <c r="AG19" s="384"/>
      <c r="AH19" s="331"/>
      <c r="AI19" s="433" t="s">
        <v>29</v>
      </c>
      <c r="AJ19" s="434"/>
      <c r="AK19" s="329"/>
      <c r="AL19" s="435"/>
      <c r="AM19" s="397" t="str">
        <f t="shared" si="5"/>
        <v/>
      </c>
      <c r="AN19" s="437"/>
      <c r="AO19" s="437"/>
      <c r="AP19" s="390"/>
      <c r="AQ19" s="390"/>
      <c r="AR19" s="390"/>
      <c r="AS19" s="388"/>
      <c r="AT19" s="437"/>
      <c r="AU19" s="437"/>
      <c r="AV19" s="437"/>
      <c r="AW19" s="413"/>
      <c r="AX19" s="394" t="str">
        <f t="shared" si="0"/>
        <v/>
      </c>
      <c r="AY19" s="31"/>
    </row>
    <row r="20" spans="1:51" ht="17.100000000000001" customHeight="1">
      <c r="A20" s="31"/>
      <c r="B20" s="733" t="s">
        <v>61</v>
      </c>
      <c r="C20" s="734"/>
      <c r="D20" s="739" t="s">
        <v>176</v>
      </c>
      <c r="E20" s="740"/>
      <c r="F20" s="44"/>
      <c r="G20" s="454" t="s">
        <v>120</v>
      </c>
      <c r="H20" s="455">
        <f t="shared" si="1"/>
        <v>2</v>
      </c>
      <c r="I20" s="775">
        <v>2</v>
      </c>
      <c r="J20" s="776"/>
      <c r="K20" s="775"/>
      <c r="L20" s="776"/>
      <c r="M20" s="456" t="s">
        <v>4</v>
      </c>
      <c r="N20" s="417" t="s">
        <v>100</v>
      </c>
      <c r="O20" s="457" t="s">
        <v>100</v>
      </c>
      <c r="P20" s="458"/>
      <c r="Q20" s="356" t="s">
        <v>100</v>
      </c>
      <c r="R20" s="459" t="str">
        <f t="shared" si="2"/>
        <v/>
      </c>
      <c r="S20" s="331"/>
      <c r="T20" s="420"/>
      <c r="U20" s="421"/>
      <c r="V20" s="422" t="s">
        <v>160</v>
      </c>
      <c r="W20" s="423"/>
      <c r="X20" s="423"/>
      <c r="Y20" s="421"/>
      <c r="Z20" s="422"/>
      <c r="AA20" s="423"/>
      <c r="AB20" s="423"/>
      <c r="AC20" s="423"/>
      <c r="AD20" s="421"/>
      <c r="AE20" s="422"/>
      <c r="AF20" s="423"/>
      <c r="AG20" s="424"/>
      <c r="AH20" s="331"/>
      <c r="AI20" s="460" t="s">
        <v>100</v>
      </c>
      <c r="AJ20" s="461"/>
      <c r="AK20" s="329"/>
      <c r="AL20" s="366" t="str">
        <f>IF(ISNUMBER($AJ20),IF(AND($AJ20&gt;=60,$AJ20&lt;=100),"●",""),"")</f>
        <v/>
      </c>
      <c r="AM20" s="367"/>
      <c r="AN20" s="368"/>
      <c r="AO20" s="368"/>
      <c r="AP20" s="462"/>
      <c r="AQ20" s="462"/>
      <c r="AR20" s="462"/>
      <c r="AS20" s="463"/>
      <c r="AT20" s="464"/>
      <c r="AU20" s="464"/>
      <c r="AV20" s="464"/>
      <c r="AW20" s="465"/>
      <c r="AX20" s="371" t="str">
        <f t="shared" si="0"/>
        <v/>
      </c>
      <c r="AY20" s="31"/>
    </row>
    <row r="21" spans="1:51" ht="17.100000000000001" customHeight="1">
      <c r="A21" s="31"/>
      <c r="B21" s="735"/>
      <c r="C21" s="736"/>
      <c r="D21" s="741"/>
      <c r="E21" s="742"/>
      <c r="F21" s="45"/>
      <c r="G21" s="466" t="s">
        <v>97</v>
      </c>
      <c r="H21" s="467">
        <f t="shared" si="1"/>
        <v>2</v>
      </c>
      <c r="I21" s="763">
        <v>2</v>
      </c>
      <c r="J21" s="771"/>
      <c r="K21" s="763"/>
      <c r="L21" s="771"/>
      <c r="M21" s="468" t="s">
        <v>4</v>
      </c>
      <c r="N21" s="375" t="s">
        <v>100</v>
      </c>
      <c r="O21" s="443" t="s">
        <v>100</v>
      </c>
      <c r="P21" s="444"/>
      <c r="Q21" s="432" t="s">
        <v>100</v>
      </c>
      <c r="R21" s="469" t="str">
        <f t="shared" si="2"/>
        <v/>
      </c>
      <c r="S21" s="331"/>
      <c r="T21" s="380"/>
      <c r="U21" s="381"/>
      <c r="V21" s="382" t="s">
        <v>160</v>
      </c>
      <c r="W21" s="383"/>
      <c r="X21" s="383"/>
      <c r="Y21" s="381"/>
      <c r="Z21" s="382"/>
      <c r="AA21" s="383"/>
      <c r="AB21" s="383"/>
      <c r="AC21" s="383"/>
      <c r="AD21" s="381"/>
      <c r="AE21" s="382"/>
      <c r="AF21" s="383"/>
      <c r="AG21" s="384"/>
      <c r="AH21" s="331"/>
      <c r="AI21" s="470" t="s">
        <v>100</v>
      </c>
      <c r="AJ21" s="471"/>
      <c r="AK21" s="329"/>
      <c r="AL21" s="387" t="str">
        <f>IF(ISNUMBER($AJ21),IF(AND($AJ21&gt;=60,$AJ21&lt;=100),"●",""),"")</f>
        <v/>
      </c>
      <c r="AM21" s="388"/>
      <c r="AN21" s="437"/>
      <c r="AO21" s="437"/>
      <c r="AP21" s="472"/>
      <c r="AQ21" s="472"/>
      <c r="AR21" s="472"/>
      <c r="AS21" s="473"/>
      <c r="AT21" s="474"/>
      <c r="AU21" s="474"/>
      <c r="AV21" s="474"/>
      <c r="AW21" s="475"/>
      <c r="AX21" s="394" t="str">
        <f t="shared" si="0"/>
        <v/>
      </c>
      <c r="AY21" s="31"/>
    </row>
    <row r="22" spans="1:51" ht="17.100000000000001" customHeight="1">
      <c r="A22" s="31"/>
      <c r="B22" s="735"/>
      <c r="C22" s="736"/>
      <c r="D22" s="741"/>
      <c r="E22" s="742"/>
      <c r="F22" s="45"/>
      <c r="G22" s="476" t="s">
        <v>27</v>
      </c>
      <c r="H22" s="477">
        <f t="shared" si="1"/>
        <v>2</v>
      </c>
      <c r="I22" s="772">
        <v>2</v>
      </c>
      <c r="J22" s="773"/>
      <c r="K22" s="772"/>
      <c r="L22" s="773"/>
      <c r="M22" s="478" t="s">
        <v>4</v>
      </c>
      <c r="N22" s="479" t="s">
        <v>100</v>
      </c>
      <c r="O22" s="480" t="s">
        <v>100</v>
      </c>
      <c r="P22" s="481"/>
      <c r="Q22" s="378" t="s">
        <v>100</v>
      </c>
      <c r="R22" s="482" t="str">
        <f t="shared" si="2"/>
        <v/>
      </c>
      <c r="S22" s="331"/>
      <c r="T22" s="405"/>
      <c r="U22" s="406"/>
      <c r="V22" s="407" t="s">
        <v>160</v>
      </c>
      <c r="W22" s="408"/>
      <c r="X22" s="408"/>
      <c r="Y22" s="406"/>
      <c r="Z22" s="407"/>
      <c r="AA22" s="408"/>
      <c r="AB22" s="408"/>
      <c r="AC22" s="408"/>
      <c r="AD22" s="406"/>
      <c r="AE22" s="407"/>
      <c r="AF22" s="408"/>
      <c r="AG22" s="409"/>
      <c r="AH22" s="331"/>
      <c r="AI22" s="483" t="s">
        <v>100</v>
      </c>
      <c r="AJ22" s="484"/>
      <c r="AK22" s="329"/>
      <c r="AL22" s="485" t="str">
        <f>IF(ISNUMBER($AJ22),IF(AND($AJ22&gt;=60,$AJ22&lt;=100),"●",""),"")</f>
        <v/>
      </c>
      <c r="AM22" s="391"/>
      <c r="AN22" s="392"/>
      <c r="AO22" s="392"/>
      <c r="AP22" s="486"/>
      <c r="AQ22" s="486"/>
      <c r="AR22" s="486"/>
      <c r="AS22" s="487"/>
      <c r="AT22" s="488"/>
      <c r="AU22" s="488"/>
      <c r="AV22" s="488"/>
      <c r="AW22" s="489"/>
      <c r="AX22" s="490" t="str">
        <f t="shared" si="0"/>
        <v/>
      </c>
      <c r="AY22" s="31"/>
    </row>
    <row r="23" spans="1:51" ht="17.25" customHeight="1">
      <c r="A23" s="31"/>
      <c r="B23" s="735"/>
      <c r="C23" s="736"/>
      <c r="D23" s="741"/>
      <c r="E23" s="742"/>
      <c r="F23" s="45"/>
      <c r="G23" s="466" t="s">
        <v>216</v>
      </c>
      <c r="H23" s="491">
        <f t="shared" si="1"/>
        <v>2</v>
      </c>
      <c r="I23" s="492">
        <v>2</v>
      </c>
      <c r="J23" s="493"/>
      <c r="K23" s="759"/>
      <c r="L23" s="760"/>
      <c r="M23" s="494" t="s">
        <v>4</v>
      </c>
      <c r="N23" s="495" t="s">
        <v>125</v>
      </c>
      <c r="O23" s="496" t="s">
        <v>9</v>
      </c>
      <c r="P23" s="497"/>
      <c r="Q23" s="498" t="s">
        <v>174</v>
      </c>
      <c r="R23" s="499" t="str">
        <f t="shared" si="2"/>
        <v/>
      </c>
      <c r="S23" s="500"/>
      <c r="T23" s="501"/>
      <c r="U23" s="502"/>
      <c r="V23" s="503"/>
      <c r="W23" s="504" t="s">
        <v>100</v>
      </c>
      <c r="X23" s="504"/>
      <c r="Y23" s="505"/>
      <c r="Z23" s="506"/>
      <c r="AA23" s="507"/>
      <c r="AB23" s="507"/>
      <c r="AC23" s="507"/>
      <c r="AD23" s="505"/>
      <c r="AE23" s="506"/>
      <c r="AF23" s="507"/>
      <c r="AG23" s="508"/>
      <c r="AH23" s="509"/>
      <c r="AI23" s="510" t="s">
        <v>174</v>
      </c>
      <c r="AJ23" s="471"/>
      <c r="AK23" s="511"/>
      <c r="AL23" s="512"/>
      <c r="AM23" s="513"/>
      <c r="AN23" s="437"/>
      <c r="AO23" s="437"/>
      <c r="AP23" s="497" t="str">
        <f t="shared" ref="AP23:AP26" si="7">IF(ISNUMBER($AJ23),IF(AND($AJ23&gt;=60,$AJ23&lt;=100),"●",""),"")</f>
        <v/>
      </c>
      <c r="AQ23" s="390"/>
      <c r="AR23" s="390"/>
      <c r="AS23" s="397" t="str">
        <f t="shared" ref="AS23:AS26" si="8">IF(ISNUMBER($AJ23),IF(AND($AJ23&gt;=60,$AJ23&lt;=100),"●",""),"")</f>
        <v/>
      </c>
      <c r="AT23" s="437"/>
      <c r="AU23" s="437"/>
      <c r="AV23" s="437"/>
      <c r="AW23" s="413"/>
      <c r="AX23" s="394" t="str">
        <f t="shared" si="0"/>
        <v/>
      </c>
      <c r="AY23" s="31"/>
    </row>
    <row r="24" spans="1:51" ht="17.25" customHeight="1">
      <c r="A24" s="31"/>
      <c r="B24" s="735"/>
      <c r="C24" s="736"/>
      <c r="D24" s="741"/>
      <c r="E24" s="742"/>
      <c r="F24" s="45"/>
      <c r="G24" s="514" t="s">
        <v>217</v>
      </c>
      <c r="H24" s="515">
        <f t="shared" si="1"/>
        <v>2</v>
      </c>
      <c r="I24" s="516"/>
      <c r="J24" s="517">
        <v>2</v>
      </c>
      <c r="K24" s="757"/>
      <c r="L24" s="758"/>
      <c r="M24" s="518" t="s">
        <v>4</v>
      </c>
      <c r="N24" s="519" t="s">
        <v>125</v>
      </c>
      <c r="O24" s="520" t="s">
        <v>9</v>
      </c>
      <c r="P24" s="521"/>
      <c r="Q24" s="522" t="s">
        <v>174</v>
      </c>
      <c r="R24" s="523" t="str">
        <f t="shared" si="2"/>
        <v/>
      </c>
      <c r="S24" s="524"/>
      <c r="T24" s="525"/>
      <c r="U24" s="526"/>
      <c r="V24" s="527"/>
      <c r="W24" s="528" t="s">
        <v>100</v>
      </c>
      <c r="X24" s="528"/>
      <c r="Y24" s="529"/>
      <c r="Z24" s="530"/>
      <c r="AA24" s="531"/>
      <c r="AB24" s="531"/>
      <c r="AC24" s="531"/>
      <c r="AD24" s="529"/>
      <c r="AE24" s="530"/>
      <c r="AF24" s="531"/>
      <c r="AG24" s="532"/>
      <c r="AH24" s="533"/>
      <c r="AI24" s="534" t="s">
        <v>174</v>
      </c>
      <c r="AJ24" s="535"/>
      <c r="AK24" s="536"/>
      <c r="AL24" s="512"/>
      <c r="AM24" s="388"/>
      <c r="AN24" s="449"/>
      <c r="AO24" s="449"/>
      <c r="AP24" s="521" t="str">
        <f t="shared" si="7"/>
        <v/>
      </c>
      <c r="AQ24" s="450"/>
      <c r="AR24" s="450"/>
      <c r="AS24" s="448" t="str">
        <f t="shared" si="8"/>
        <v/>
      </c>
      <c r="AT24" s="449"/>
      <c r="AU24" s="449"/>
      <c r="AV24" s="449"/>
      <c r="AW24" s="452"/>
      <c r="AX24" s="453" t="str">
        <f t="shared" si="0"/>
        <v/>
      </c>
      <c r="AY24" s="31"/>
    </row>
    <row r="25" spans="1:51" ht="17.100000000000001" customHeight="1">
      <c r="A25" s="31"/>
      <c r="B25" s="735"/>
      <c r="C25" s="736"/>
      <c r="D25" s="741"/>
      <c r="E25" s="742"/>
      <c r="F25" s="45"/>
      <c r="G25" s="466" t="s">
        <v>218</v>
      </c>
      <c r="H25" s="491">
        <f t="shared" si="1"/>
        <v>1</v>
      </c>
      <c r="I25" s="537"/>
      <c r="J25" s="538"/>
      <c r="K25" s="539">
        <v>1</v>
      </c>
      <c r="L25" s="46"/>
      <c r="M25" s="494" t="s">
        <v>5</v>
      </c>
      <c r="N25" s="495" t="s">
        <v>125</v>
      </c>
      <c r="O25" s="496" t="s">
        <v>9</v>
      </c>
      <c r="P25" s="497" t="s">
        <v>175</v>
      </c>
      <c r="Q25" s="498" t="s">
        <v>174</v>
      </c>
      <c r="R25" s="499" t="str">
        <f t="shared" si="2"/>
        <v/>
      </c>
      <c r="S25" s="524"/>
      <c r="T25" s="501"/>
      <c r="U25" s="502"/>
      <c r="V25" s="503"/>
      <c r="W25" s="504" t="s">
        <v>100</v>
      </c>
      <c r="X25" s="504"/>
      <c r="Y25" s="505"/>
      <c r="Z25" s="506"/>
      <c r="AA25" s="507"/>
      <c r="AB25" s="507"/>
      <c r="AC25" s="507"/>
      <c r="AD25" s="505"/>
      <c r="AE25" s="506"/>
      <c r="AF25" s="507"/>
      <c r="AG25" s="508"/>
      <c r="AH25" s="533"/>
      <c r="AI25" s="510" t="s">
        <v>174</v>
      </c>
      <c r="AJ25" s="535"/>
      <c r="AK25" s="540"/>
      <c r="AL25" s="512"/>
      <c r="AM25" s="513"/>
      <c r="AN25" s="437"/>
      <c r="AO25" s="437"/>
      <c r="AP25" s="497" t="str">
        <f t="shared" si="7"/>
        <v/>
      </c>
      <c r="AQ25" s="390"/>
      <c r="AR25" s="390"/>
      <c r="AS25" s="397" t="str">
        <f t="shared" si="8"/>
        <v/>
      </c>
      <c r="AT25" s="437"/>
      <c r="AU25" s="437"/>
      <c r="AV25" s="437"/>
      <c r="AW25" s="413"/>
      <c r="AX25" s="394" t="str">
        <f t="shared" si="0"/>
        <v/>
      </c>
      <c r="AY25" s="47"/>
    </row>
    <row r="26" spans="1:51" ht="17.100000000000001" customHeight="1">
      <c r="A26" s="31"/>
      <c r="B26" s="735"/>
      <c r="C26" s="736"/>
      <c r="D26" s="741"/>
      <c r="E26" s="742"/>
      <c r="F26" s="45"/>
      <c r="G26" s="466" t="s">
        <v>73</v>
      </c>
      <c r="H26" s="491">
        <v>2</v>
      </c>
      <c r="I26" s="755"/>
      <c r="J26" s="760"/>
      <c r="K26" s="541">
        <v>2</v>
      </c>
      <c r="L26" s="542"/>
      <c r="M26" s="494" t="s">
        <v>4</v>
      </c>
      <c r="N26" s="495" t="s">
        <v>125</v>
      </c>
      <c r="O26" s="496" t="s">
        <v>9</v>
      </c>
      <c r="P26" s="497"/>
      <c r="Q26" s="498" t="s">
        <v>174</v>
      </c>
      <c r="R26" s="499" t="str">
        <f t="shared" si="2"/>
        <v/>
      </c>
      <c r="S26" s="524"/>
      <c r="T26" s="501"/>
      <c r="U26" s="502"/>
      <c r="V26" s="503"/>
      <c r="W26" s="504" t="s">
        <v>100</v>
      </c>
      <c r="X26" s="504"/>
      <c r="Y26" s="381"/>
      <c r="Z26" s="382"/>
      <c r="AA26" s="383"/>
      <c r="AB26" s="383"/>
      <c r="AC26" s="383"/>
      <c r="AD26" s="381"/>
      <c r="AE26" s="382"/>
      <c r="AF26" s="383"/>
      <c r="AG26" s="384"/>
      <c r="AH26" s="331"/>
      <c r="AI26" s="470" t="s">
        <v>174</v>
      </c>
      <c r="AJ26" s="535"/>
      <c r="AK26" s="329"/>
      <c r="AL26" s="512"/>
      <c r="AM26" s="388"/>
      <c r="AN26" s="449"/>
      <c r="AO26" s="449"/>
      <c r="AP26" s="521" t="str">
        <f t="shared" si="7"/>
        <v/>
      </c>
      <c r="AQ26" s="450"/>
      <c r="AR26" s="450"/>
      <c r="AS26" s="448" t="str">
        <f t="shared" si="8"/>
        <v/>
      </c>
      <c r="AT26" s="449"/>
      <c r="AU26" s="449"/>
      <c r="AV26" s="449"/>
      <c r="AW26" s="452"/>
      <c r="AX26" s="453" t="str">
        <f t="shared" si="0"/>
        <v/>
      </c>
      <c r="AY26" s="47"/>
    </row>
    <row r="27" spans="1:51" ht="16.5" customHeight="1">
      <c r="A27" s="31"/>
      <c r="B27" s="735"/>
      <c r="C27" s="736"/>
      <c r="D27" s="741"/>
      <c r="E27" s="742"/>
      <c r="F27" s="45"/>
      <c r="G27" s="466" t="s">
        <v>219</v>
      </c>
      <c r="H27" s="543">
        <f>SUM(I27:L27)</f>
        <v>2</v>
      </c>
      <c r="I27" s="539">
        <v>2</v>
      </c>
      <c r="J27" s="544"/>
      <c r="K27" s="545" t="s">
        <v>102</v>
      </c>
      <c r="L27" s="542"/>
      <c r="M27" s="494" t="s">
        <v>4</v>
      </c>
      <c r="N27" s="495"/>
      <c r="O27" s="496"/>
      <c r="P27" s="497"/>
      <c r="Q27" s="498"/>
      <c r="R27" s="499" t="str">
        <f t="shared" si="2"/>
        <v/>
      </c>
      <c r="S27" s="524"/>
      <c r="T27" s="501"/>
      <c r="U27" s="502"/>
      <c r="V27" s="503"/>
      <c r="W27" s="504" t="s">
        <v>100</v>
      </c>
      <c r="X27" s="504"/>
      <c r="Y27" s="505"/>
      <c r="Z27" s="506"/>
      <c r="AA27" s="507"/>
      <c r="AB27" s="507"/>
      <c r="AC27" s="507"/>
      <c r="AD27" s="505"/>
      <c r="AE27" s="506"/>
      <c r="AF27" s="507"/>
      <c r="AG27" s="508"/>
      <c r="AH27" s="533"/>
      <c r="AI27" s="510"/>
      <c r="AJ27" s="535"/>
      <c r="AK27" s="536"/>
      <c r="AL27" s="546"/>
      <c r="AM27" s="547"/>
      <c r="AN27" s="548"/>
      <c r="AO27" s="548"/>
      <c r="AP27" s="549"/>
      <c r="AQ27" s="549"/>
      <c r="AR27" s="549"/>
      <c r="AS27" s="550"/>
      <c r="AT27" s="548"/>
      <c r="AU27" s="548"/>
      <c r="AV27" s="548"/>
      <c r="AW27" s="551"/>
      <c r="AX27" s="552" t="str">
        <f t="shared" si="0"/>
        <v/>
      </c>
      <c r="AY27" s="48"/>
    </row>
    <row r="28" spans="1:51" ht="17.100000000000001" customHeight="1">
      <c r="A28" s="31"/>
      <c r="B28" s="735"/>
      <c r="C28" s="736"/>
      <c r="D28" s="741"/>
      <c r="E28" s="742"/>
      <c r="F28" s="45"/>
      <c r="G28" s="514" t="s">
        <v>16</v>
      </c>
      <c r="H28" s="553">
        <f>SUM(I28:L28)</f>
        <v>2</v>
      </c>
      <c r="I28" s="516"/>
      <c r="J28" s="554"/>
      <c r="K28" s="555"/>
      <c r="L28" s="556">
        <v>2</v>
      </c>
      <c r="M28" s="518" t="s">
        <v>4</v>
      </c>
      <c r="N28" s="519"/>
      <c r="O28" s="520"/>
      <c r="P28" s="521"/>
      <c r="Q28" s="522"/>
      <c r="R28" s="523" t="str">
        <f t="shared" si="2"/>
        <v/>
      </c>
      <c r="S28" s="524"/>
      <c r="T28" s="525"/>
      <c r="U28" s="526"/>
      <c r="V28" s="557"/>
      <c r="W28" s="528" t="s">
        <v>100</v>
      </c>
      <c r="X28" s="528"/>
      <c r="Y28" s="558"/>
      <c r="Z28" s="559"/>
      <c r="AA28" s="560"/>
      <c r="AB28" s="560"/>
      <c r="AC28" s="560"/>
      <c r="AD28" s="558"/>
      <c r="AE28" s="559"/>
      <c r="AF28" s="560"/>
      <c r="AG28" s="561"/>
      <c r="AH28" s="331"/>
      <c r="AI28" s="562"/>
      <c r="AJ28" s="535"/>
      <c r="AK28" s="329"/>
      <c r="AL28" s="563"/>
      <c r="AM28" s="367"/>
      <c r="AN28" s="368"/>
      <c r="AO28" s="368"/>
      <c r="AP28" s="369"/>
      <c r="AQ28" s="369"/>
      <c r="AR28" s="369"/>
      <c r="AS28" s="367"/>
      <c r="AT28" s="368"/>
      <c r="AU28" s="368"/>
      <c r="AV28" s="368"/>
      <c r="AW28" s="370"/>
      <c r="AX28" s="564" t="str">
        <f t="shared" si="0"/>
        <v/>
      </c>
      <c r="AY28" s="49"/>
    </row>
    <row r="29" spans="1:51" ht="17.100000000000001" customHeight="1">
      <c r="A29" s="31"/>
      <c r="B29" s="735"/>
      <c r="C29" s="736"/>
      <c r="D29" s="741"/>
      <c r="E29" s="742"/>
      <c r="F29" s="45"/>
      <c r="G29" s="466" t="s">
        <v>220</v>
      </c>
      <c r="H29" s="543">
        <f t="shared" ref="H29:H41" si="9">SUM(I29:L29)</f>
        <v>2</v>
      </c>
      <c r="I29" s="539">
        <v>2</v>
      </c>
      <c r="J29" s="565"/>
      <c r="K29" s="545"/>
      <c r="L29" s="542"/>
      <c r="M29" s="494" t="s">
        <v>4</v>
      </c>
      <c r="N29" s="495" t="s">
        <v>7</v>
      </c>
      <c r="O29" s="496" t="s">
        <v>8</v>
      </c>
      <c r="P29" s="497"/>
      <c r="Q29" s="498" t="s">
        <v>6</v>
      </c>
      <c r="R29" s="499" t="str">
        <f t="shared" si="2"/>
        <v/>
      </c>
      <c r="S29" s="524"/>
      <c r="T29" s="501"/>
      <c r="U29" s="502"/>
      <c r="V29" s="503"/>
      <c r="W29" s="504" t="s">
        <v>100</v>
      </c>
      <c r="X29" s="504"/>
      <c r="Y29" s="505"/>
      <c r="Z29" s="506"/>
      <c r="AA29" s="507"/>
      <c r="AB29" s="507"/>
      <c r="AC29" s="507"/>
      <c r="AD29" s="505"/>
      <c r="AE29" s="506"/>
      <c r="AF29" s="507"/>
      <c r="AG29" s="508"/>
      <c r="AH29" s="533"/>
      <c r="AI29" s="510" t="s">
        <v>6</v>
      </c>
      <c r="AJ29" s="535"/>
      <c r="AK29" s="536"/>
      <c r="AL29" s="512"/>
      <c r="AM29" s="513"/>
      <c r="AN29" s="437"/>
      <c r="AO29" s="437"/>
      <c r="AP29" s="390"/>
      <c r="AQ29" s="497" t="str">
        <f>IF(ISNUMBER($AJ29),IF(AND($AJ29&gt;=60,$AJ29&lt;=100),"●",""),"")</f>
        <v/>
      </c>
      <c r="AR29" s="390"/>
      <c r="AS29" s="388"/>
      <c r="AT29" s="437"/>
      <c r="AU29" s="437"/>
      <c r="AV29" s="496" t="str">
        <f>IF(ISNUMBER($AJ29),IF(AND($AJ29&gt;=60,$AJ29&lt;=100),"●",""),"")</f>
        <v/>
      </c>
      <c r="AW29" s="413"/>
      <c r="AX29" s="453" t="str">
        <f t="shared" si="0"/>
        <v/>
      </c>
      <c r="AY29" s="47"/>
    </row>
    <row r="30" spans="1:51" ht="16.5" customHeight="1">
      <c r="A30" s="50" t="s">
        <v>194</v>
      </c>
      <c r="B30" s="735"/>
      <c r="C30" s="736"/>
      <c r="D30" s="741"/>
      <c r="E30" s="742"/>
      <c r="F30" s="45"/>
      <c r="G30" s="466" t="s">
        <v>116</v>
      </c>
      <c r="H30" s="491">
        <f t="shared" si="9"/>
        <v>2</v>
      </c>
      <c r="I30" s="755">
        <v>2</v>
      </c>
      <c r="J30" s="756"/>
      <c r="K30" s="545"/>
      <c r="L30" s="542"/>
      <c r="M30" s="494" t="s">
        <v>4</v>
      </c>
      <c r="N30" s="495" t="s">
        <v>7</v>
      </c>
      <c r="O30" s="496" t="s">
        <v>8</v>
      </c>
      <c r="P30" s="497"/>
      <c r="Q30" s="498" t="s">
        <v>6</v>
      </c>
      <c r="R30" s="499" t="str">
        <f t="shared" si="2"/>
        <v/>
      </c>
      <c r="S30" s="524"/>
      <c r="T30" s="501"/>
      <c r="U30" s="502"/>
      <c r="V30" s="503"/>
      <c r="W30" s="504" t="s">
        <v>100</v>
      </c>
      <c r="X30" s="504"/>
      <c r="Y30" s="381"/>
      <c r="Z30" s="382"/>
      <c r="AA30" s="383"/>
      <c r="AB30" s="383"/>
      <c r="AC30" s="383"/>
      <c r="AD30" s="381"/>
      <c r="AE30" s="382"/>
      <c r="AF30" s="383"/>
      <c r="AG30" s="384"/>
      <c r="AH30" s="331"/>
      <c r="AI30" s="470" t="s">
        <v>6</v>
      </c>
      <c r="AJ30" s="535"/>
      <c r="AK30" s="329"/>
      <c r="AL30" s="512"/>
      <c r="AM30" s="513"/>
      <c r="AN30" s="437"/>
      <c r="AO30" s="437"/>
      <c r="AP30" s="390"/>
      <c r="AQ30" s="497" t="str">
        <f>IF(ISNUMBER($AJ30),IF(AND($AJ30&gt;=60,$AJ30&lt;=100),"●",""),"")</f>
        <v/>
      </c>
      <c r="AR30" s="390"/>
      <c r="AS30" s="388"/>
      <c r="AT30" s="437"/>
      <c r="AU30" s="437"/>
      <c r="AV30" s="496" t="str">
        <f>IF(ISNUMBER($AJ30),IF(AND($AJ30&gt;=60,$AJ30&lt;=100),"●",""),"")</f>
        <v/>
      </c>
      <c r="AW30" s="413"/>
      <c r="AX30" s="394" t="str">
        <f t="shared" si="0"/>
        <v/>
      </c>
      <c r="AY30" s="47"/>
    </row>
    <row r="31" spans="1:51" ht="16.5" customHeight="1">
      <c r="A31" s="31"/>
      <c r="B31" s="735"/>
      <c r="C31" s="736"/>
      <c r="D31" s="741"/>
      <c r="E31" s="742"/>
      <c r="F31" s="45"/>
      <c r="G31" s="466" t="s">
        <v>23</v>
      </c>
      <c r="H31" s="543">
        <f t="shared" si="9"/>
        <v>2</v>
      </c>
      <c r="I31" s="755">
        <v>2</v>
      </c>
      <c r="J31" s="756"/>
      <c r="K31" s="545"/>
      <c r="L31" s="542"/>
      <c r="M31" s="494" t="s">
        <v>4</v>
      </c>
      <c r="N31" s="495" t="s">
        <v>7</v>
      </c>
      <c r="O31" s="496" t="s">
        <v>8</v>
      </c>
      <c r="P31" s="497"/>
      <c r="Q31" s="498" t="s">
        <v>6</v>
      </c>
      <c r="R31" s="499" t="str">
        <f t="shared" si="2"/>
        <v/>
      </c>
      <c r="S31" s="524"/>
      <c r="T31" s="501"/>
      <c r="U31" s="502"/>
      <c r="V31" s="503"/>
      <c r="W31" s="504" t="s">
        <v>100</v>
      </c>
      <c r="X31" s="504"/>
      <c r="Y31" s="381"/>
      <c r="Z31" s="382"/>
      <c r="AA31" s="383"/>
      <c r="AB31" s="383"/>
      <c r="AC31" s="383"/>
      <c r="AD31" s="381"/>
      <c r="AE31" s="382"/>
      <c r="AF31" s="383"/>
      <c r="AG31" s="384"/>
      <c r="AH31" s="331"/>
      <c r="AI31" s="470" t="s">
        <v>6</v>
      </c>
      <c r="AJ31" s="535"/>
      <c r="AK31" s="329"/>
      <c r="AL31" s="512"/>
      <c r="AM31" s="566"/>
      <c r="AN31" s="567"/>
      <c r="AO31" s="567"/>
      <c r="AP31" s="450"/>
      <c r="AQ31" s="521" t="str">
        <f>IF(ISNUMBER($AJ31),IF(AND($AJ31&gt;=60,$AJ31&lt;=100),"●",""),"")</f>
        <v/>
      </c>
      <c r="AR31" s="450"/>
      <c r="AS31" s="568"/>
      <c r="AT31" s="567"/>
      <c r="AU31" s="567"/>
      <c r="AV31" s="569" t="str">
        <f>IF(ISNUMBER($AJ31),IF(AND($AJ31&gt;=60,$AJ31&lt;=100),"●",""),"")</f>
        <v/>
      </c>
      <c r="AW31" s="570"/>
      <c r="AX31" s="453" t="str">
        <f t="shared" si="0"/>
        <v/>
      </c>
      <c r="AY31" s="47"/>
    </row>
    <row r="32" spans="1:51" ht="17.100000000000001" customHeight="1">
      <c r="A32" s="31"/>
      <c r="B32" s="735"/>
      <c r="C32" s="736"/>
      <c r="D32" s="741"/>
      <c r="E32" s="742"/>
      <c r="F32" s="45"/>
      <c r="G32" s="466" t="s">
        <v>172</v>
      </c>
      <c r="H32" s="543">
        <f t="shared" si="9"/>
        <v>2</v>
      </c>
      <c r="I32" s="492"/>
      <c r="J32" s="542"/>
      <c r="K32" s="759">
        <v>2</v>
      </c>
      <c r="L32" s="760"/>
      <c r="M32" s="494" t="s">
        <v>4</v>
      </c>
      <c r="N32" s="495" t="s">
        <v>7</v>
      </c>
      <c r="O32" s="496" t="s">
        <v>8</v>
      </c>
      <c r="P32" s="497"/>
      <c r="Q32" s="498" t="s">
        <v>6</v>
      </c>
      <c r="R32" s="499" t="str">
        <f t="shared" si="2"/>
        <v/>
      </c>
      <c r="S32" s="524"/>
      <c r="T32" s="501"/>
      <c r="U32" s="502"/>
      <c r="V32" s="503"/>
      <c r="W32" s="504" t="s">
        <v>100</v>
      </c>
      <c r="X32" s="504"/>
      <c r="Y32" s="381"/>
      <c r="Z32" s="382"/>
      <c r="AA32" s="383"/>
      <c r="AB32" s="383"/>
      <c r="AC32" s="383"/>
      <c r="AD32" s="381"/>
      <c r="AE32" s="382"/>
      <c r="AF32" s="383"/>
      <c r="AG32" s="384"/>
      <c r="AH32" s="331"/>
      <c r="AI32" s="470" t="s">
        <v>6</v>
      </c>
      <c r="AJ32" s="535"/>
      <c r="AK32" s="329"/>
      <c r="AL32" s="512"/>
      <c r="AM32" s="571"/>
      <c r="AN32" s="437"/>
      <c r="AO32" s="437"/>
      <c r="AP32" s="390"/>
      <c r="AQ32" s="497" t="str">
        <f>IF(ISNUMBER($AJ32),IF(AND($AJ32&gt;=60,$AJ32&lt;=100),"●",""),"")</f>
        <v/>
      </c>
      <c r="AR32" s="390"/>
      <c r="AS32" s="388"/>
      <c r="AT32" s="437"/>
      <c r="AU32" s="437"/>
      <c r="AV32" s="496" t="str">
        <f>IF(ISNUMBER($AJ32),IF(AND($AJ32&gt;=60,$AJ32&lt;=100),"●",""),"")</f>
        <v/>
      </c>
      <c r="AW32" s="413"/>
      <c r="AX32" s="394" t="str">
        <f t="shared" si="0"/>
        <v/>
      </c>
      <c r="AY32" s="47"/>
    </row>
    <row r="33" spans="1:51" ht="17.100000000000001" customHeight="1">
      <c r="A33" s="31"/>
      <c r="B33" s="735"/>
      <c r="C33" s="736"/>
      <c r="D33" s="741"/>
      <c r="E33" s="742"/>
      <c r="F33" s="45"/>
      <c r="G33" s="572" t="s">
        <v>173</v>
      </c>
      <c r="H33" s="543">
        <f t="shared" si="9"/>
        <v>2</v>
      </c>
      <c r="I33" s="492"/>
      <c r="J33" s="51"/>
      <c r="K33" s="759">
        <v>2</v>
      </c>
      <c r="L33" s="760"/>
      <c r="M33" s="494" t="s">
        <v>4</v>
      </c>
      <c r="N33" s="495" t="s">
        <v>7</v>
      </c>
      <c r="O33" s="496" t="s">
        <v>8</v>
      </c>
      <c r="P33" s="497"/>
      <c r="Q33" s="498" t="s">
        <v>6</v>
      </c>
      <c r="R33" s="499" t="str">
        <f t="shared" si="2"/>
        <v/>
      </c>
      <c r="S33" s="524"/>
      <c r="T33" s="501"/>
      <c r="U33" s="502"/>
      <c r="V33" s="573"/>
      <c r="W33" s="504" t="s">
        <v>100</v>
      </c>
      <c r="X33" s="504"/>
      <c r="Y33" s="381"/>
      <c r="Z33" s="382"/>
      <c r="AA33" s="383"/>
      <c r="AB33" s="383"/>
      <c r="AC33" s="383"/>
      <c r="AD33" s="381"/>
      <c r="AE33" s="382"/>
      <c r="AF33" s="383"/>
      <c r="AG33" s="384"/>
      <c r="AH33" s="331"/>
      <c r="AI33" s="470" t="s">
        <v>6</v>
      </c>
      <c r="AJ33" s="535"/>
      <c r="AK33" s="329"/>
      <c r="AL33" s="512"/>
      <c r="AM33" s="571"/>
      <c r="AN33" s="437"/>
      <c r="AO33" s="437"/>
      <c r="AP33" s="390"/>
      <c r="AQ33" s="497" t="str">
        <f>IF(ISNUMBER($AJ33),IF(AND($AJ33&gt;=60,$AJ33&lt;=100),"●",""),"")</f>
        <v/>
      </c>
      <c r="AR33" s="390"/>
      <c r="AS33" s="388"/>
      <c r="AT33" s="437"/>
      <c r="AU33" s="437"/>
      <c r="AV33" s="496" t="str">
        <f>IF(ISNUMBER($AJ33),IF(AND($AJ33&gt;=60,$AJ33&lt;=100),"●",""),"")</f>
        <v/>
      </c>
      <c r="AW33" s="413"/>
      <c r="AX33" s="453" t="str">
        <f t="shared" si="0"/>
        <v/>
      </c>
      <c r="AY33" s="47"/>
    </row>
    <row r="34" spans="1:51" ht="17.100000000000001" customHeight="1">
      <c r="A34" s="31"/>
      <c r="B34" s="735"/>
      <c r="C34" s="736"/>
      <c r="D34" s="741"/>
      <c r="E34" s="742"/>
      <c r="F34" s="19"/>
      <c r="G34" s="466" t="s">
        <v>221</v>
      </c>
      <c r="H34" s="543">
        <f t="shared" si="9"/>
        <v>2</v>
      </c>
      <c r="I34" s="492"/>
      <c r="J34" s="51"/>
      <c r="K34" s="759">
        <v>2</v>
      </c>
      <c r="L34" s="760"/>
      <c r="M34" s="494" t="s">
        <v>4</v>
      </c>
      <c r="N34" s="495"/>
      <c r="O34" s="496"/>
      <c r="P34" s="497"/>
      <c r="Q34" s="498"/>
      <c r="R34" s="499" t="str">
        <f t="shared" si="2"/>
        <v/>
      </c>
      <c r="S34" s="524"/>
      <c r="T34" s="501"/>
      <c r="U34" s="502"/>
      <c r="V34" s="573"/>
      <c r="W34" s="504" t="s">
        <v>100</v>
      </c>
      <c r="X34" s="504"/>
      <c r="Y34" s="505"/>
      <c r="Z34" s="506"/>
      <c r="AA34" s="507"/>
      <c r="AB34" s="507"/>
      <c r="AC34" s="507"/>
      <c r="AD34" s="505"/>
      <c r="AE34" s="506"/>
      <c r="AF34" s="507"/>
      <c r="AG34" s="508"/>
      <c r="AH34" s="533"/>
      <c r="AI34" s="510"/>
      <c r="AJ34" s="535"/>
      <c r="AK34" s="536"/>
      <c r="AL34" s="546"/>
      <c r="AM34" s="547"/>
      <c r="AN34" s="548"/>
      <c r="AO34" s="548"/>
      <c r="AP34" s="549"/>
      <c r="AQ34" s="549"/>
      <c r="AR34" s="549"/>
      <c r="AS34" s="550"/>
      <c r="AT34" s="548"/>
      <c r="AU34" s="548"/>
      <c r="AV34" s="548"/>
      <c r="AW34" s="551"/>
      <c r="AX34" s="453" t="str">
        <f t="shared" si="0"/>
        <v/>
      </c>
      <c r="AY34" s="48"/>
    </row>
    <row r="35" spans="1:51" ht="17.100000000000001" customHeight="1">
      <c r="A35" s="31"/>
      <c r="B35" s="735"/>
      <c r="C35" s="736"/>
      <c r="D35" s="741"/>
      <c r="E35" s="742"/>
      <c r="F35" s="19"/>
      <c r="G35" s="466" t="s">
        <v>17</v>
      </c>
      <c r="H35" s="543">
        <f t="shared" si="9"/>
        <v>2</v>
      </c>
      <c r="I35" s="492"/>
      <c r="J35" s="574"/>
      <c r="K35" s="541">
        <v>2</v>
      </c>
      <c r="L35" s="544"/>
      <c r="M35" s="494" t="s">
        <v>5</v>
      </c>
      <c r="N35" s="575" t="s">
        <v>195</v>
      </c>
      <c r="O35" s="576" t="s">
        <v>9</v>
      </c>
      <c r="P35" s="577"/>
      <c r="Q35" s="578" t="s">
        <v>196</v>
      </c>
      <c r="R35" s="499" t="str">
        <f t="shared" si="2"/>
        <v/>
      </c>
      <c r="S35" s="524"/>
      <c r="T35" s="501"/>
      <c r="U35" s="502"/>
      <c r="V35" s="503"/>
      <c r="W35" s="504" t="s">
        <v>100</v>
      </c>
      <c r="X35" s="504"/>
      <c r="Y35" s="381"/>
      <c r="Z35" s="382"/>
      <c r="AA35" s="383"/>
      <c r="AB35" s="383"/>
      <c r="AC35" s="383"/>
      <c r="AD35" s="381"/>
      <c r="AE35" s="382"/>
      <c r="AF35" s="383"/>
      <c r="AG35" s="384"/>
      <c r="AH35" s="331"/>
      <c r="AI35" s="579" t="s">
        <v>196</v>
      </c>
      <c r="AJ35" s="535"/>
      <c r="AK35" s="329"/>
      <c r="AL35" s="580" t="str">
        <f>IF(ISNUMBER($AJ35),IF(AND($AJ35&gt;=60,$AJ35&lt;=100),"●",""),"")</f>
        <v/>
      </c>
      <c r="AM35" s="571"/>
      <c r="AN35" s="437"/>
      <c r="AO35" s="437"/>
      <c r="AP35" s="390"/>
      <c r="AQ35" s="549"/>
      <c r="AR35" s="390"/>
      <c r="AS35" s="397" t="str">
        <f>IF(ISNUMBER($AJ35),IF(AND($AJ35&gt;=60,$AJ35&lt;=100),"●",""),"")</f>
        <v/>
      </c>
      <c r="AT35" s="437"/>
      <c r="AU35" s="437"/>
      <c r="AV35" s="548"/>
      <c r="AW35" s="413"/>
      <c r="AX35" s="394" t="str">
        <f t="shared" si="0"/>
        <v/>
      </c>
      <c r="AY35" s="47"/>
    </row>
    <row r="36" spans="1:51" ht="17.100000000000001" customHeight="1">
      <c r="A36" s="31"/>
      <c r="B36" s="735"/>
      <c r="C36" s="736"/>
      <c r="D36" s="741"/>
      <c r="E36" s="742"/>
      <c r="F36" s="45"/>
      <c r="G36" s="466" t="s">
        <v>127</v>
      </c>
      <c r="H36" s="467">
        <f t="shared" si="9"/>
        <v>2</v>
      </c>
      <c r="I36" s="763">
        <v>2</v>
      </c>
      <c r="J36" s="764"/>
      <c r="K36" s="581" t="s">
        <v>102</v>
      </c>
      <c r="L36" s="582"/>
      <c r="M36" s="468" t="s">
        <v>4</v>
      </c>
      <c r="N36" s="442"/>
      <c r="O36" s="443"/>
      <c r="P36" s="444"/>
      <c r="Q36" s="432"/>
      <c r="R36" s="469" t="str">
        <f t="shared" si="2"/>
        <v/>
      </c>
      <c r="S36" s="331"/>
      <c r="T36" s="380"/>
      <c r="U36" s="381"/>
      <c r="V36" s="583"/>
      <c r="W36" s="383" t="s">
        <v>100</v>
      </c>
      <c r="X36" s="383"/>
      <c r="Y36" s="381"/>
      <c r="Z36" s="382"/>
      <c r="AA36" s="383"/>
      <c r="AB36" s="383"/>
      <c r="AC36" s="383"/>
      <c r="AD36" s="381"/>
      <c r="AE36" s="382"/>
      <c r="AF36" s="383"/>
      <c r="AG36" s="384"/>
      <c r="AH36" s="331"/>
      <c r="AI36" s="470"/>
      <c r="AJ36" s="584"/>
      <c r="AK36" s="329"/>
      <c r="AL36" s="546"/>
      <c r="AM36" s="547"/>
      <c r="AN36" s="548"/>
      <c r="AO36" s="548"/>
      <c r="AP36" s="549"/>
      <c r="AQ36" s="549"/>
      <c r="AR36" s="549"/>
      <c r="AS36" s="550"/>
      <c r="AT36" s="548"/>
      <c r="AU36" s="548"/>
      <c r="AV36" s="548"/>
      <c r="AW36" s="551"/>
      <c r="AX36" s="394" t="str">
        <f t="shared" si="0"/>
        <v/>
      </c>
      <c r="AY36" s="31"/>
    </row>
    <row r="37" spans="1:51" ht="17.100000000000001" customHeight="1">
      <c r="A37" s="31"/>
      <c r="B37" s="735"/>
      <c r="C37" s="736"/>
      <c r="D37" s="741"/>
      <c r="E37" s="742"/>
      <c r="F37" s="19"/>
      <c r="G37" s="466" t="s">
        <v>24</v>
      </c>
      <c r="H37" s="467">
        <f t="shared" si="9"/>
        <v>2</v>
      </c>
      <c r="I37" s="585" t="s">
        <v>102</v>
      </c>
      <c r="J37" s="582"/>
      <c r="K37" s="761">
        <v>2</v>
      </c>
      <c r="L37" s="762"/>
      <c r="M37" s="468" t="s">
        <v>5</v>
      </c>
      <c r="N37" s="442"/>
      <c r="O37" s="443" t="s">
        <v>1</v>
      </c>
      <c r="P37" s="444"/>
      <c r="Q37" s="432"/>
      <c r="R37" s="469" t="str">
        <f t="shared" si="2"/>
        <v/>
      </c>
      <c r="S37" s="331"/>
      <c r="T37" s="380"/>
      <c r="U37" s="381"/>
      <c r="V37" s="583"/>
      <c r="W37" s="383" t="s">
        <v>100</v>
      </c>
      <c r="X37" s="383"/>
      <c r="Y37" s="381"/>
      <c r="Z37" s="382"/>
      <c r="AA37" s="383"/>
      <c r="AB37" s="383"/>
      <c r="AC37" s="383"/>
      <c r="AD37" s="381"/>
      <c r="AE37" s="382"/>
      <c r="AF37" s="383"/>
      <c r="AG37" s="384"/>
      <c r="AH37" s="331"/>
      <c r="AI37" s="470"/>
      <c r="AJ37" s="584"/>
      <c r="AK37" s="329"/>
      <c r="AL37" s="546"/>
      <c r="AM37" s="586"/>
      <c r="AN37" s="548"/>
      <c r="AO37" s="548"/>
      <c r="AP37" s="549"/>
      <c r="AQ37" s="549"/>
      <c r="AR37" s="549"/>
      <c r="AS37" s="550"/>
      <c r="AT37" s="548"/>
      <c r="AU37" s="548"/>
      <c r="AV37" s="548"/>
      <c r="AW37" s="551"/>
      <c r="AX37" s="490" t="str">
        <f t="shared" si="0"/>
        <v/>
      </c>
      <c r="AY37" s="31"/>
    </row>
    <row r="38" spans="1:51" ht="17.100000000000001" customHeight="1">
      <c r="A38" s="31"/>
      <c r="B38" s="735"/>
      <c r="C38" s="736"/>
      <c r="D38" s="741"/>
      <c r="E38" s="742"/>
      <c r="F38" s="19"/>
      <c r="G38" s="466" t="s">
        <v>118</v>
      </c>
      <c r="H38" s="467">
        <f t="shared" si="9"/>
        <v>2</v>
      </c>
      <c r="I38" s="585"/>
      <c r="J38" s="582"/>
      <c r="K38" s="761">
        <v>2</v>
      </c>
      <c r="L38" s="762"/>
      <c r="M38" s="468" t="s">
        <v>4</v>
      </c>
      <c r="N38" s="442"/>
      <c r="O38" s="443"/>
      <c r="P38" s="444"/>
      <c r="Q38" s="432"/>
      <c r="R38" s="469" t="str">
        <f t="shared" si="2"/>
        <v/>
      </c>
      <c r="S38" s="331"/>
      <c r="T38" s="380"/>
      <c r="U38" s="381"/>
      <c r="V38" s="583"/>
      <c r="W38" s="383" t="s">
        <v>100</v>
      </c>
      <c r="X38" s="383"/>
      <c r="Y38" s="381"/>
      <c r="Z38" s="382"/>
      <c r="AA38" s="383"/>
      <c r="AB38" s="383"/>
      <c r="AC38" s="383"/>
      <c r="AD38" s="381"/>
      <c r="AE38" s="382"/>
      <c r="AF38" s="383"/>
      <c r="AG38" s="384"/>
      <c r="AH38" s="331"/>
      <c r="AI38" s="470"/>
      <c r="AJ38" s="584"/>
      <c r="AK38" s="329"/>
      <c r="AL38" s="546"/>
      <c r="AM38" s="587"/>
      <c r="AN38" s="548"/>
      <c r="AO38" s="548"/>
      <c r="AP38" s="549"/>
      <c r="AQ38" s="549"/>
      <c r="AR38" s="549"/>
      <c r="AS38" s="587"/>
      <c r="AT38" s="548"/>
      <c r="AU38" s="548"/>
      <c r="AV38" s="588"/>
      <c r="AW38" s="551"/>
      <c r="AX38" s="394" t="str">
        <f t="shared" si="0"/>
        <v/>
      </c>
      <c r="AY38" s="31"/>
    </row>
    <row r="39" spans="1:51" ht="17.100000000000001" customHeight="1">
      <c r="A39" s="31"/>
      <c r="B39" s="735"/>
      <c r="C39" s="736"/>
      <c r="D39" s="741"/>
      <c r="E39" s="742"/>
      <c r="F39" s="19"/>
      <c r="G39" s="572" t="s">
        <v>99</v>
      </c>
      <c r="H39" s="543">
        <v>1</v>
      </c>
      <c r="I39" s="492"/>
      <c r="J39" s="51"/>
      <c r="K39" s="759">
        <v>1</v>
      </c>
      <c r="L39" s="760"/>
      <c r="M39" s="468" t="s">
        <v>4</v>
      </c>
      <c r="N39" s="442"/>
      <c r="O39" s="443"/>
      <c r="P39" s="444"/>
      <c r="Q39" s="432"/>
      <c r="R39" s="469" t="str">
        <f t="shared" si="2"/>
        <v/>
      </c>
      <c r="S39" s="331"/>
      <c r="T39" s="380"/>
      <c r="U39" s="381"/>
      <c r="V39" s="382"/>
      <c r="W39" s="383" t="s">
        <v>100</v>
      </c>
      <c r="X39" s="383"/>
      <c r="Y39" s="381"/>
      <c r="Z39" s="382"/>
      <c r="AA39" s="383"/>
      <c r="AB39" s="383"/>
      <c r="AC39" s="383"/>
      <c r="AD39" s="381"/>
      <c r="AE39" s="382"/>
      <c r="AF39" s="383"/>
      <c r="AG39" s="384"/>
      <c r="AH39" s="331"/>
      <c r="AI39" s="470"/>
      <c r="AJ39" s="584"/>
      <c r="AK39" s="329"/>
      <c r="AL39" s="512"/>
      <c r="AM39" s="566"/>
      <c r="AN39" s="449"/>
      <c r="AO39" s="449"/>
      <c r="AP39" s="450"/>
      <c r="AQ39" s="450"/>
      <c r="AR39" s="450"/>
      <c r="AS39" s="451"/>
      <c r="AT39" s="449"/>
      <c r="AU39" s="449"/>
      <c r="AV39" s="449"/>
      <c r="AW39" s="452"/>
      <c r="AX39" s="453" t="str">
        <f t="shared" si="0"/>
        <v/>
      </c>
      <c r="AY39" s="31"/>
    </row>
    <row r="40" spans="1:51" ht="17.100000000000001" customHeight="1">
      <c r="A40" s="31"/>
      <c r="B40" s="735"/>
      <c r="C40" s="736"/>
      <c r="D40" s="741"/>
      <c r="E40" s="742"/>
      <c r="F40" s="19"/>
      <c r="G40" s="466" t="s">
        <v>10</v>
      </c>
      <c r="H40" s="467">
        <f t="shared" si="9"/>
        <v>1</v>
      </c>
      <c r="I40" s="589"/>
      <c r="J40" s="582">
        <v>1</v>
      </c>
      <c r="K40" s="581"/>
      <c r="L40" s="590"/>
      <c r="M40" s="468" t="s">
        <v>4</v>
      </c>
      <c r="N40" s="442"/>
      <c r="O40" s="443"/>
      <c r="P40" s="444"/>
      <c r="Q40" s="432"/>
      <c r="R40" s="469" t="str">
        <f t="shared" si="2"/>
        <v/>
      </c>
      <c r="S40" s="331"/>
      <c r="T40" s="380"/>
      <c r="U40" s="381"/>
      <c r="V40" s="382"/>
      <c r="W40" s="383" t="s">
        <v>100</v>
      </c>
      <c r="X40" s="383"/>
      <c r="Y40" s="381"/>
      <c r="Z40" s="382"/>
      <c r="AA40" s="383"/>
      <c r="AB40" s="383"/>
      <c r="AC40" s="383"/>
      <c r="AD40" s="381"/>
      <c r="AE40" s="382"/>
      <c r="AF40" s="383"/>
      <c r="AG40" s="384"/>
      <c r="AH40" s="331"/>
      <c r="AI40" s="470"/>
      <c r="AJ40" s="584"/>
      <c r="AK40" s="329"/>
      <c r="AL40" s="512"/>
      <c r="AM40" s="591"/>
      <c r="AN40" s="392"/>
      <c r="AO40" s="392"/>
      <c r="AP40" s="410"/>
      <c r="AQ40" s="410"/>
      <c r="AR40" s="410"/>
      <c r="AS40" s="391"/>
      <c r="AT40" s="392"/>
      <c r="AU40" s="392"/>
      <c r="AV40" s="392"/>
      <c r="AW40" s="393"/>
      <c r="AX40" s="394" t="str">
        <f t="shared" si="0"/>
        <v/>
      </c>
      <c r="AY40" s="31"/>
    </row>
    <row r="41" spans="1:51" ht="17.100000000000001" customHeight="1">
      <c r="A41" s="31"/>
      <c r="B41" s="735"/>
      <c r="C41" s="736"/>
      <c r="D41" s="741"/>
      <c r="E41" s="742"/>
      <c r="F41" s="19"/>
      <c r="G41" s="592" t="s">
        <v>0</v>
      </c>
      <c r="H41" s="593">
        <f t="shared" si="9"/>
        <v>1</v>
      </c>
      <c r="I41" s="594"/>
      <c r="J41" s="595"/>
      <c r="K41" s="596">
        <v>1</v>
      </c>
      <c r="L41" s="597"/>
      <c r="M41" s="598" t="s">
        <v>5</v>
      </c>
      <c r="N41" s="599" t="s">
        <v>100</v>
      </c>
      <c r="O41" s="600" t="s">
        <v>1</v>
      </c>
      <c r="P41" s="601" t="s">
        <v>100</v>
      </c>
      <c r="Q41" s="602" t="s">
        <v>100</v>
      </c>
      <c r="R41" s="603" t="str">
        <f t="shared" si="2"/>
        <v/>
      </c>
      <c r="S41" s="331"/>
      <c r="T41" s="604" t="s">
        <v>100</v>
      </c>
      <c r="U41" s="605"/>
      <c r="V41" s="606"/>
      <c r="W41" s="607" t="s">
        <v>160</v>
      </c>
      <c r="X41" s="607" t="s">
        <v>160</v>
      </c>
      <c r="Y41" s="605"/>
      <c r="Z41" s="606"/>
      <c r="AA41" s="607"/>
      <c r="AB41" s="607"/>
      <c r="AC41" s="607"/>
      <c r="AD41" s="605"/>
      <c r="AE41" s="606"/>
      <c r="AF41" s="607" t="s">
        <v>160</v>
      </c>
      <c r="AG41" s="608"/>
      <c r="AH41" s="331"/>
      <c r="AI41" s="609" t="s">
        <v>100</v>
      </c>
      <c r="AJ41" s="610"/>
      <c r="AK41" s="329"/>
      <c r="AL41" s="611" t="str">
        <f>IF(ISNUMBER($AJ41),IF(AND($AJ41&gt;=60,$AJ41&lt;=100),"●",""),"")</f>
        <v/>
      </c>
      <c r="AM41" s="612"/>
      <c r="AN41" s="613"/>
      <c r="AO41" s="613"/>
      <c r="AP41" s="614"/>
      <c r="AQ41" s="614"/>
      <c r="AR41" s="614"/>
      <c r="AS41" s="615"/>
      <c r="AT41" s="613"/>
      <c r="AU41" s="613"/>
      <c r="AV41" s="613"/>
      <c r="AW41" s="616"/>
      <c r="AX41" s="552" t="str">
        <f t="shared" si="0"/>
        <v/>
      </c>
      <c r="AY41" s="31"/>
    </row>
    <row r="42" spans="1:51" ht="17.100000000000001" customHeight="1" thickBot="1">
      <c r="A42" s="31"/>
      <c r="B42" s="735"/>
      <c r="C42" s="736"/>
      <c r="D42" s="743" t="s">
        <v>178</v>
      </c>
      <c r="E42" s="744"/>
      <c r="F42" s="20"/>
      <c r="G42" s="454" t="s">
        <v>15</v>
      </c>
      <c r="H42" s="617">
        <f t="shared" si="1"/>
        <v>6</v>
      </c>
      <c r="I42" s="765">
        <v>6</v>
      </c>
      <c r="J42" s="766"/>
      <c r="K42" s="765"/>
      <c r="L42" s="766"/>
      <c r="M42" s="618" t="s">
        <v>5</v>
      </c>
      <c r="N42" s="619" t="s">
        <v>100</v>
      </c>
      <c r="O42" s="620"/>
      <c r="P42" s="621" t="s">
        <v>100</v>
      </c>
      <c r="Q42" s="622" t="s">
        <v>100</v>
      </c>
      <c r="R42" s="459" t="str">
        <f t="shared" si="2"/>
        <v/>
      </c>
      <c r="S42" s="331"/>
      <c r="T42" s="380"/>
      <c r="U42" s="381" t="s">
        <v>160</v>
      </c>
      <c r="V42" s="583"/>
      <c r="W42" s="383" t="s">
        <v>160</v>
      </c>
      <c r="X42" s="383"/>
      <c r="Y42" s="381"/>
      <c r="Z42" s="382"/>
      <c r="AA42" s="383"/>
      <c r="AB42" s="383"/>
      <c r="AC42" s="383"/>
      <c r="AD42" s="381"/>
      <c r="AE42" s="382"/>
      <c r="AF42" s="383"/>
      <c r="AG42" s="384"/>
      <c r="AH42" s="331"/>
      <c r="AI42" s="562" t="s">
        <v>100</v>
      </c>
      <c r="AJ42" s="623"/>
      <c r="AK42" s="329"/>
      <c r="AL42" s="580" t="str">
        <f t="shared" ref="AL42:AL43" si="10">IF(ISNUMBER($AJ42),IF(AND($AJ42&gt;=60,$AJ42&lt;=100),"●",""),"")</f>
        <v/>
      </c>
      <c r="AM42" s="566"/>
      <c r="AN42" s="449"/>
      <c r="AO42" s="449"/>
      <c r="AP42" s="450"/>
      <c r="AQ42" s="450"/>
      <c r="AR42" s="450"/>
      <c r="AS42" s="451"/>
      <c r="AT42" s="449"/>
      <c r="AU42" s="449"/>
      <c r="AV42" s="449"/>
      <c r="AW42" s="452"/>
      <c r="AX42" s="453" t="str">
        <f t="shared" si="0"/>
        <v/>
      </c>
      <c r="AY42" s="31"/>
    </row>
    <row r="43" spans="1:51" s="26" customFormat="1" ht="21.75" customHeight="1" thickBot="1">
      <c r="A43" s="52"/>
      <c r="B43" s="737"/>
      <c r="C43" s="738"/>
      <c r="D43" s="745"/>
      <c r="E43" s="746"/>
      <c r="F43" s="438"/>
      <c r="G43" s="624" t="s">
        <v>115</v>
      </c>
      <c r="H43" s="625">
        <f t="shared" si="1"/>
        <v>10</v>
      </c>
      <c r="I43" s="626"/>
      <c r="J43" s="627"/>
      <c r="K43" s="753">
        <v>10</v>
      </c>
      <c r="L43" s="754"/>
      <c r="M43" s="628" t="s">
        <v>130</v>
      </c>
      <c r="N43" s="629" t="s">
        <v>100</v>
      </c>
      <c r="O43" s="630" t="s">
        <v>1</v>
      </c>
      <c r="P43" s="631" t="s">
        <v>100</v>
      </c>
      <c r="Q43" s="632" t="s">
        <v>100</v>
      </c>
      <c r="R43" s="633" t="str">
        <f t="shared" si="2"/>
        <v/>
      </c>
      <c r="S43" s="331"/>
      <c r="T43" s="340" t="s">
        <v>160</v>
      </c>
      <c r="U43" s="341" t="s">
        <v>160</v>
      </c>
      <c r="V43" s="342"/>
      <c r="W43" s="343" t="s">
        <v>160</v>
      </c>
      <c r="X43" s="343" t="s">
        <v>160</v>
      </c>
      <c r="Y43" s="341" t="s">
        <v>160</v>
      </c>
      <c r="Z43" s="342"/>
      <c r="AA43" s="343"/>
      <c r="AB43" s="343"/>
      <c r="AC43" s="343"/>
      <c r="AD43" s="341" t="s">
        <v>160</v>
      </c>
      <c r="AE43" s="342"/>
      <c r="AF43" s="343" t="s">
        <v>160</v>
      </c>
      <c r="AG43" s="344" t="s">
        <v>160</v>
      </c>
      <c r="AH43" s="331"/>
      <c r="AI43" s="634" t="s">
        <v>100</v>
      </c>
      <c r="AJ43" s="635"/>
      <c r="AK43" s="329"/>
      <c r="AL43" s="636" t="str">
        <f t="shared" si="10"/>
        <v/>
      </c>
      <c r="AM43" s="637"/>
      <c r="AN43" s="638"/>
      <c r="AO43" s="638"/>
      <c r="AP43" s="639"/>
      <c r="AQ43" s="638"/>
      <c r="AR43" s="639"/>
      <c r="AS43" s="637"/>
      <c r="AT43" s="638"/>
      <c r="AU43" s="639"/>
      <c r="AV43" s="640"/>
      <c r="AW43" s="641"/>
      <c r="AX43" s="642" t="str">
        <f t="shared" si="0"/>
        <v/>
      </c>
      <c r="AY43" s="53"/>
    </row>
    <row r="44" spans="1:51" s="26" customFormat="1" ht="35.1" customHeight="1" thickBot="1">
      <c r="A44" s="52"/>
      <c r="C44" s="54"/>
      <c r="D44" s="54"/>
      <c r="E44" s="55"/>
      <c r="G44" s="56"/>
      <c r="H44" s="56"/>
      <c r="I44" s="56"/>
      <c r="J44" s="56"/>
      <c r="K44" s="56"/>
      <c r="L44" s="56"/>
      <c r="M44" s="56"/>
      <c r="N44" s="56"/>
      <c r="O44" s="40"/>
      <c r="P44" s="40"/>
      <c r="Q44" s="40"/>
      <c r="R44" s="40"/>
      <c r="S44" s="40"/>
      <c r="T44" s="57"/>
      <c r="U44" s="58"/>
      <c r="V44" s="58"/>
      <c r="W44" s="58"/>
      <c r="X44" s="58"/>
      <c r="Y44" s="58"/>
      <c r="Z44" s="58"/>
      <c r="AA44" s="58"/>
      <c r="AB44" s="58"/>
      <c r="AC44" s="58"/>
      <c r="AD44" s="58"/>
      <c r="AE44" s="58"/>
      <c r="AF44" s="58"/>
      <c r="AG44" s="58"/>
      <c r="AH44" s="57"/>
      <c r="AI44" s="58"/>
      <c r="AJ44" s="58"/>
      <c r="AK44" s="35"/>
      <c r="AL44" s="56"/>
      <c r="AM44" s="56"/>
      <c r="AN44" s="40"/>
      <c r="AO44" s="40"/>
      <c r="AP44" s="40"/>
      <c r="AQ44" s="40"/>
      <c r="AR44" s="40"/>
      <c r="AS44" s="40"/>
      <c r="AT44" s="40"/>
      <c r="AU44" s="40"/>
      <c r="AV44" s="40"/>
      <c r="AW44" s="40"/>
      <c r="AY44" s="52"/>
    </row>
    <row r="45" spans="1:51" ht="21.95" customHeight="1" thickBot="1">
      <c r="A45" s="31"/>
      <c r="B45" s="26"/>
      <c r="C45" s="54"/>
      <c r="D45" s="54"/>
      <c r="E45" s="55"/>
      <c r="G45" s="710" t="s">
        <v>64</v>
      </c>
      <c r="H45" s="710"/>
      <c r="I45" s="710"/>
      <c r="J45" s="710"/>
      <c r="K45" s="710"/>
      <c r="L45" s="710"/>
      <c r="M45" s="710"/>
      <c r="N45" s="710"/>
      <c r="O45" s="710"/>
      <c r="P45" s="710"/>
      <c r="Q45" s="710"/>
      <c r="R45" s="40"/>
      <c r="S45" s="40"/>
      <c r="T45" s="57"/>
      <c r="U45" s="58"/>
      <c r="V45" s="58"/>
      <c r="W45" s="58"/>
      <c r="X45" s="58"/>
      <c r="Y45" s="58"/>
      <c r="Z45" s="58"/>
      <c r="AA45" s="58"/>
      <c r="AB45" s="58"/>
      <c r="AC45" s="35"/>
      <c r="AD45" s="35"/>
      <c r="AE45" s="35"/>
      <c r="AF45" s="35"/>
      <c r="AG45" s="35"/>
      <c r="AH45" s="57"/>
      <c r="AI45" s="59"/>
      <c r="AJ45" s="59"/>
      <c r="AL45" s="711" t="s">
        <v>95</v>
      </c>
      <c r="AM45" s="712"/>
      <c r="AN45" s="712"/>
      <c r="AO45" s="712"/>
      <c r="AP45" s="712"/>
      <c r="AQ45" s="712"/>
      <c r="AR45" s="712"/>
      <c r="AS45" s="712"/>
      <c r="AT45" s="712"/>
      <c r="AU45" s="712"/>
      <c r="AV45" s="712"/>
      <c r="AW45" s="713"/>
      <c r="AX45" s="60" t="s">
        <v>147</v>
      </c>
      <c r="AY45" s="52"/>
    </row>
    <row r="46" spans="1:51" ht="21.95" customHeight="1">
      <c r="A46" s="31"/>
      <c r="C46" s="54"/>
      <c r="D46" s="54"/>
      <c r="E46" s="55"/>
      <c r="G46" s="710"/>
      <c r="H46" s="710"/>
      <c r="I46" s="710"/>
      <c r="J46" s="710"/>
      <c r="K46" s="710"/>
      <c r="L46" s="710"/>
      <c r="M46" s="710"/>
      <c r="N46" s="710"/>
      <c r="O46" s="710"/>
      <c r="P46" s="710"/>
      <c r="Q46" s="710"/>
      <c r="R46" s="58"/>
      <c r="S46" s="58"/>
      <c r="T46" s="58"/>
      <c r="U46" s="58"/>
      <c r="V46" s="58"/>
      <c r="W46" s="58"/>
      <c r="X46" s="58"/>
      <c r="Y46" s="58"/>
      <c r="Z46" s="58"/>
      <c r="AA46" s="58"/>
      <c r="AB46" s="58"/>
      <c r="AC46" s="35"/>
      <c r="AD46" s="35"/>
      <c r="AE46" s="35"/>
      <c r="AF46" s="35"/>
      <c r="AG46" s="35"/>
      <c r="AH46" s="35"/>
      <c r="AI46" s="59"/>
      <c r="AJ46" s="59"/>
      <c r="AL46" s="714">
        <f t="shared" ref="AL46:AW46" si="11">COUNTIF(AL7:AL43,"●")</f>
        <v>0</v>
      </c>
      <c r="AM46" s="716">
        <f t="shared" si="11"/>
        <v>0</v>
      </c>
      <c r="AN46" s="716">
        <f t="shared" si="11"/>
        <v>0</v>
      </c>
      <c r="AO46" s="716">
        <f t="shared" si="11"/>
        <v>0</v>
      </c>
      <c r="AP46" s="718">
        <f t="shared" si="11"/>
        <v>0</v>
      </c>
      <c r="AQ46" s="718">
        <f t="shared" si="11"/>
        <v>0</v>
      </c>
      <c r="AR46" s="720">
        <f t="shared" si="11"/>
        <v>0</v>
      </c>
      <c r="AS46" s="643">
        <f t="shared" si="11"/>
        <v>0</v>
      </c>
      <c r="AT46" s="644">
        <f t="shared" si="11"/>
        <v>0</v>
      </c>
      <c r="AU46" s="644">
        <f t="shared" si="11"/>
        <v>0</v>
      </c>
      <c r="AV46" s="362">
        <f t="shared" si="11"/>
        <v>0</v>
      </c>
      <c r="AW46" s="645">
        <f t="shared" si="11"/>
        <v>0</v>
      </c>
      <c r="AX46" s="751">
        <f>SUM(AX7:AX43)</f>
        <v>0</v>
      </c>
      <c r="AY46" s="31"/>
    </row>
    <row r="47" spans="1:51" ht="11.25" customHeight="1" thickBot="1">
      <c r="A47" s="31"/>
      <c r="C47" s="54"/>
      <c r="D47" s="54"/>
      <c r="E47" s="61"/>
      <c r="G47" s="710"/>
      <c r="H47" s="710"/>
      <c r="I47" s="710"/>
      <c r="J47" s="710"/>
      <c r="K47" s="710"/>
      <c r="L47" s="710"/>
      <c r="M47" s="710"/>
      <c r="N47" s="710"/>
      <c r="O47" s="710"/>
      <c r="P47" s="710"/>
      <c r="Q47" s="710"/>
      <c r="R47" s="58"/>
      <c r="S47" s="58"/>
      <c r="T47" s="58"/>
      <c r="U47" s="58"/>
      <c r="V47" s="58"/>
      <c r="W47" s="58"/>
      <c r="X47" s="58"/>
      <c r="Y47" s="58"/>
      <c r="Z47" s="58"/>
      <c r="AA47" s="58"/>
      <c r="AB47" s="58"/>
      <c r="AC47" s="35"/>
      <c r="AD47" s="35"/>
      <c r="AE47" s="35"/>
      <c r="AF47" s="35"/>
      <c r="AG47" s="35"/>
      <c r="AH47" s="35"/>
      <c r="AI47" s="59"/>
      <c r="AJ47" s="59"/>
      <c r="AL47" s="715"/>
      <c r="AM47" s="717"/>
      <c r="AN47" s="717"/>
      <c r="AO47" s="717"/>
      <c r="AP47" s="719"/>
      <c r="AQ47" s="719"/>
      <c r="AR47" s="721"/>
      <c r="AS47" s="722">
        <f>SUM(AS46:AW46)</f>
        <v>0</v>
      </c>
      <c r="AT47" s="723"/>
      <c r="AU47" s="723"/>
      <c r="AV47" s="723"/>
      <c r="AW47" s="724"/>
      <c r="AX47" s="752"/>
      <c r="AY47" s="31"/>
    </row>
    <row r="48" spans="1:51" ht="15" customHeight="1">
      <c r="A48" s="47"/>
      <c r="B48" s="31"/>
      <c r="C48" s="69"/>
      <c r="D48" s="69"/>
      <c r="E48" s="70"/>
      <c r="F48" s="47"/>
      <c r="G48" s="71"/>
      <c r="H48" s="62"/>
      <c r="I48" s="62"/>
      <c r="J48" s="63"/>
      <c r="K48" s="63"/>
      <c r="L48" s="63"/>
      <c r="M48" s="64"/>
      <c r="N48" s="64"/>
      <c r="O48" s="64"/>
      <c r="P48" s="64"/>
      <c r="Q48" s="64"/>
      <c r="R48" s="64"/>
      <c r="S48" s="64"/>
      <c r="T48" s="65"/>
      <c r="U48" s="65"/>
      <c r="V48" s="65"/>
      <c r="W48" s="65"/>
      <c r="X48" s="65"/>
      <c r="Y48" s="65"/>
      <c r="Z48" s="65"/>
      <c r="AA48" s="65"/>
      <c r="AB48" s="65"/>
      <c r="AC48" s="65"/>
      <c r="AD48" s="65"/>
      <c r="AE48" s="65"/>
      <c r="AF48" s="65"/>
      <c r="AG48" s="65"/>
      <c r="AH48" s="65"/>
      <c r="AI48" s="31"/>
      <c r="AJ48" s="64"/>
      <c r="AK48" s="31"/>
      <c r="AL48" s="31"/>
      <c r="AM48" s="31"/>
      <c r="AN48" s="31"/>
      <c r="AO48" s="31"/>
      <c r="AP48" s="31"/>
      <c r="AQ48" s="31"/>
      <c r="AR48" s="31"/>
      <c r="AS48" s="31"/>
      <c r="AT48" s="31"/>
      <c r="AU48" s="31"/>
      <c r="AV48" s="31"/>
      <c r="AW48" s="31"/>
      <c r="AX48" s="31"/>
      <c r="AY48" s="31"/>
    </row>
    <row r="49" spans="3:12" ht="15" customHeight="1">
      <c r="G49" s="35"/>
    </row>
    <row r="50" spans="3:12" ht="15" customHeight="1">
      <c r="G50" s="35"/>
    </row>
    <row r="51" spans="3:12" ht="15" customHeight="1">
      <c r="G51" s="35"/>
    </row>
    <row r="52" spans="3:12" ht="15" customHeight="1">
      <c r="G52" s="35"/>
    </row>
    <row r="53" spans="3:12" ht="15" customHeight="1">
      <c r="G53" s="35"/>
    </row>
    <row r="54" spans="3:12" ht="15" customHeight="1">
      <c r="G54" s="35"/>
    </row>
    <row r="55" spans="3:12" ht="15" customHeight="1">
      <c r="G55" s="35"/>
    </row>
    <row r="56" spans="3:12" ht="15" customHeight="1">
      <c r="G56" s="35"/>
    </row>
    <row r="57" spans="3:12" ht="15" customHeight="1">
      <c r="G57" s="35"/>
    </row>
    <row r="58" spans="3:12" ht="15" customHeight="1">
      <c r="G58" s="35"/>
    </row>
    <row r="59" spans="3:12" ht="15" customHeight="1">
      <c r="C59" s="26"/>
      <c r="D59" s="26"/>
      <c r="E59" s="61"/>
      <c r="G59" s="67"/>
      <c r="H59" s="61"/>
      <c r="I59" s="61"/>
      <c r="J59" s="61"/>
      <c r="K59" s="61"/>
      <c r="L59" s="61"/>
    </row>
    <row r="60" spans="3:12" ht="15" customHeight="1">
      <c r="G60" s="35"/>
    </row>
    <row r="61" spans="3:12" ht="15" customHeight="1">
      <c r="G61" s="35"/>
    </row>
    <row r="62" spans="3:12" ht="15" customHeight="1">
      <c r="G62" s="35"/>
    </row>
    <row r="63" spans="3:12" ht="15" customHeight="1">
      <c r="G63" s="35"/>
    </row>
    <row r="64" spans="3:12" ht="15" customHeight="1">
      <c r="G64" s="35"/>
    </row>
    <row r="65" spans="7:7">
      <c r="G65" s="35"/>
    </row>
    <row r="66" spans="7:7">
      <c r="G66" s="35"/>
    </row>
    <row r="67" spans="7:7">
      <c r="G67" s="35"/>
    </row>
  </sheetData>
  <mergeCells count="86">
    <mergeCell ref="B1:C1"/>
    <mergeCell ref="D1:E1"/>
    <mergeCell ref="G1:L1"/>
    <mergeCell ref="N1:R1"/>
    <mergeCell ref="B4:C6"/>
    <mergeCell ref="D4:E6"/>
    <mergeCell ref="G4:G6"/>
    <mergeCell ref="H4:H6"/>
    <mergeCell ref="I4:L4"/>
    <mergeCell ref="M4:M6"/>
    <mergeCell ref="N4:Q4"/>
    <mergeCell ref="R4:R6"/>
    <mergeCell ref="I5:J5"/>
    <mergeCell ref="K5:L5"/>
    <mergeCell ref="T4:AG4"/>
    <mergeCell ref="AI4:AI6"/>
    <mergeCell ref="AL4:AW4"/>
    <mergeCell ref="AX5:AX6"/>
    <mergeCell ref="N6:P6"/>
    <mergeCell ref="Z5:AD5"/>
    <mergeCell ref="AE5:AG5"/>
    <mergeCell ref="AJ5:AJ6"/>
    <mergeCell ref="AL5:AL6"/>
    <mergeCell ref="AM5:AR5"/>
    <mergeCell ref="AS5:AW5"/>
    <mergeCell ref="Q5:Q6"/>
    <mergeCell ref="T5:U5"/>
    <mergeCell ref="V5:Y5"/>
    <mergeCell ref="I7:J7"/>
    <mergeCell ref="I8:J8"/>
    <mergeCell ref="I9:J9"/>
    <mergeCell ref="I20:J20"/>
    <mergeCell ref="E10:E11"/>
    <mergeCell ref="I10:J10"/>
    <mergeCell ref="I11:J11"/>
    <mergeCell ref="E12:E15"/>
    <mergeCell ref="K21:L21"/>
    <mergeCell ref="I22:J22"/>
    <mergeCell ref="K22:L22"/>
    <mergeCell ref="K13:L13"/>
    <mergeCell ref="K14:L14"/>
    <mergeCell ref="K15:L15"/>
    <mergeCell ref="I21:J21"/>
    <mergeCell ref="K20:L20"/>
    <mergeCell ref="I16:J16"/>
    <mergeCell ref="I17:J17"/>
    <mergeCell ref="I19:J19"/>
    <mergeCell ref="I18:J18"/>
    <mergeCell ref="K7:L7"/>
    <mergeCell ref="K8:L8"/>
    <mergeCell ref="K10:L10"/>
    <mergeCell ref="K11:L11"/>
    <mergeCell ref="K12:L12"/>
    <mergeCell ref="AX46:AX47"/>
    <mergeCell ref="K43:L43"/>
    <mergeCell ref="I31:J31"/>
    <mergeCell ref="K24:L24"/>
    <mergeCell ref="K23:L23"/>
    <mergeCell ref="K33:L33"/>
    <mergeCell ref="K34:L34"/>
    <mergeCell ref="K38:L38"/>
    <mergeCell ref="K39:L39"/>
    <mergeCell ref="I26:J26"/>
    <mergeCell ref="I30:J30"/>
    <mergeCell ref="K32:L32"/>
    <mergeCell ref="I36:J36"/>
    <mergeCell ref="K37:L37"/>
    <mergeCell ref="I42:J42"/>
    <mergeCell ref="K42:L42"/>
    <mergeCell ref="B7:C19"/>
    <mergeCell ref="D10:D19"/>
    <mergeCell ref="E16:E19"/>
    <mergeCell ref="B20:C43"/>
    <mergeCell ref="D20:E41"/>
    <mergeCell ref="D42:E43"/>
    <mergeCell ref="D7:E9"/>
    <mergeCell ref="G45:Q47"/>
    <mergeCell ref="AL45:AW45"/>
    <mergeCell ref="AL46:AL47"/>
    <mergeCell ref="AM46:AM47"/>
    <mergeCell ref="AN46:AN47"/>
    <mergeCell ref="AO46:AO47"/>
    <mergeCell ref="AP46:AP47"/>
    <mergeCell ref="AQ46:AQ47"/>
    <mergeCell ref="AR46:AR47"/>
    <mergeCell ref="AS47:AW47"/>
  </mergeCells>
  <phoneticPr fontId="2"/>
  <conditionalFormatting sqref="AJ7:AJ8 AJ10:AJ11 AJ39 AJ16:AJ17 AJ33 AJ35:AJ37 AJ41 AJ28:AJ31 AJ26 AJ19:AJ23">
    <cfRule type="cellIs" dxfId="16" priority="12" stopIfTrue="1" operator="notBetween">
      <formula>100</formula>
      <formula>0</formula>
    </cfRule>
  </conditionalFormatting>
  <conditionalFormatting sqref="AJ43">
    <cfRule type="cellIs" dxfId="15" priority="11" stopIfTrue="1" operator="notBetween">
      <formula>100</formula>
      <formula>0</formula>
    </cfRule>
  </conditionalFormatting>
  <conditionalFormatting sqref="AJ32 AJ38 AJ40">
    <cfRule type="cellIs" dxfId="14" priority="10" stopIfTrue="1" operator="notBetween">
      <formula>100</formula>
      <formula>0</formula>
    </cfRule>
  </conditionalFormatting>
  <conditionalFormatting sqref="AJ9 AJ11 AJ13 AJ15 AJ17 AJ21 AJ23 AJ25 AJ27 AJ29 AJ31 AJ33 AJ35 AJ37 AJ39 AJ41 AJ43">
    <cfRule type="cellIs" dxfId="13" priority="9" stopIfTrue="1" operator="notBetween">
      <formula>100</formula>
      <formula>0</formula>
    </cfRule>
  </conditionalFormatting>
  <conditionalFormatting sqref="AJ12:AJ15">
    <cfRule type="cellIs" dxfId="12" priority="8" stopIfTrue="1" operator="notBetween">
      <formula>100</formula>
      <formula>0</formula>
    </cfRule>
  </conditionalFormatting>
  <conditionalFormatting sqref="AJ42">
    <cfRule type="cellIs" dxfId="11" priority="7" stopIfTrue="1" operator="notBetween">
      <formula>100</formula>
      <formula>0</formula>
    </cfRule>
  </conditionalFormatting>
  <conditionalFormatting sqref="AJ24">
    <cfRule type="cellIs" dxfId="10" priority="6" stopIfTrue="1" operator="notBetween">
      <formula>100</formula>
      <formula>0</formula>
    </cfRule>
  </conditionalFormatting>
  <conditionalFormatting sqref="AJ25">
    <cfRule type="cellIs" dxfId="9" priority="5" stopIfTrue="1" operator="notBetween">
      <formula>100</formula>
      <formula>0</formula>
    </cfRule>
  </conditionalFormatting>
  <conditionalFormatting sqref="AJ34">
    <cfRule type="cellIs" dxfId="8" priority="4" stopIfTrue="1" operator="notBetween">
      <formula>100</formula>
      <formula>0</formula>
    </cfRule>
  </conditionalFormatting>
  <conditionalFormatting sqref="AJ27">
    <cfRule type="cellIs" dxfId="7" priority="3" stopIfTrue="1" operator="notBetween">
      <formula>100</formula>
      <formula>0</formula>
    </cfRule>
  </conditionalFormatting>
  <conditionalFormatting sqref="AJ18">
    <cfRule type="cellIs" dxfId="6" priority="1" stopIfTrue="1" operator="notBetween">
      <formula>100</formula>
      <formula>0</formula>
    </cfRule>
  </conditionalFormatting>
  <printOptions horizontalCentered="1"/>
  <pageMargins left="0.79000000000000015" right="0.79000000000000015" top="0.79000000000000015" bottom="0.79000000000000015" header="0.39000000000000007" footer="0.39000000000000007"/>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65"/>
  <sheetViews>
    <sheetView showGridLines="0" showZeros="0" zoomScale="85" zoomScaleNormal="85" zoomScaleSheetLayoutView="75" zoomScalePageLayoutView="80" workbookViewId="0">
      <selection activeCell="G21" sqref="G21"/>
    </sheetView>
  </sheetViews>
  <sheetFormatPr defaultColWidth="10.625" defaultRowHeight="15" customHeight="1"/>
  <cols>
    <col min="1" max="1" width="1.875" style="3" customWidth="1"/>
    <col min="2" max="3" width="2.875" style="3" customWidth="1"/>
    <col min="4" max="4" width="5.125" style="18" customWidth="1"/>
    <col min="5" max="5" width="3.625" style="18" customWidth="1"/>
    <col min="6" max="6" width="0.625" style="3" customWidth="1"/>
    <col min="7" max="7" width="21.875" style="3" customWidth="1"/>
    <col min="8" max="12" width="3.625" style="18" customWidth="1"/>
    <col min="13" max="16" width="5.875" style="18" customWidth="1"/>
    <col min="17" max="17" width="7.375" style="18" customWidth="1"/>
    <col min="18" max="18" width="5.125" style="18" customWidth="1"/>
    <col min="19" max="19" width="1.5" style="18" customWidth="1"/>
    <col min="20" max="34" width="3.625" style="3" customWidth="1"/>
    <col min="35" max="35" width="9" style="18" customWidth="1"/>
    <col min="36" max="36" width="7.375" style="18" customWidth="1"/>
    <col min="37" max="37" width="7.375" style="4" customWidth="1"/>
    <col min="38" max="38" width="3" style="3" customWidth="1"/>
    <col min="39" max="48" width="3.625" style="4" customWidth="1"/>
    <col min="49" max="49" width="3.625" style="3" customWidth="1"/>
    <col min="50" max="50" width="5" style="3" customWidth="1"/>
    <col min="51" max="51" width="5" style="4" customWidth="1"/>
    <col min="52" max="52" width="3" style="3" customWidth="1"/>
    <col min="53" max="57" width="3.625" style="4" customWidth="1"/>
    <col min="58" max="58" width="3.625" style="3" customWidth="1"/>
    <col min="59" max="59" width="1.5" style="3" customWidth="1"/>
    <col min="60" max="61" width="16.875" style="3" bestFit="1" customWidth="1"/>
    <col min="62" max="16384" width="10.625" style="3"/>
  </cols>
  <sheetData>
    <row r="1" spans="1:61" ht="35.1" customHeight="1">
      <c r="B1" s="881" t="s">
        <v>107</v>
      </c>
      <c r="C1" s="882"/>
      <c r="D1" s="816"/>
      <c r="E1" s="817"/>
      <c r="F1" s="5"/>
      <c r="G1" s="818" t="s">
        <v>26</v>
      </c>
      <c r="H1" s="819"/>
      <c r="I1" s="819"/>
      <c r="J1" s="819"/>
      <c r="K1" s="819"/>
      <c r="L1" s="820"/>
      <c r="M1" s="12"/>
      <c r="N1" s="821" t="s">
        <v>312</v>
      </c>
      <c r="O1" s="821"/>
      <c r="P1" s="821"/>
      <c r="Q1" s="821"/>
      <c r="R1" s="821"/>
      <c r="S1" s="6" t="s">
        <v>158</v>
      </c>
      <c r="T1" s="21" t="s">
        <v>206</v>
      </c>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F1" s="9"/>
    </row>
    <row r="2" spans="1:61" ht="11.25" customHeight="1">
      <c r="A2" s="2"/>
      <c r="B2" s="2"/>
      <c r="C2" s="2"/>
      <c r="D2" s="14"/>
      <c r="E2" s="14"/>
      <c r="F2" s="2"/>
      <c r="G2" s="2"/>
      <c r="H2" s="14"/>
      <c r="I2" s="14"/>
      <c r="J2" s="14"/>
      <c r="K2" s="14"/>
      <c r="L2" s="14"/>
      <c r="M2" s="14"/>
      <c r="N2" s="14"/>
      <c r="O2" s="14"/>
      <c r="P2" s="14"/>
      <c r="Q2" s="14"/>
      <c r="R2" s="14"/>
      <c r="S2" s="14"/>
      <c r="T2" s="2"/>
      <c r="U2" s="2"/>
      <c r="V2" s="2"/>
      <c r="W2" s="2"/>
      <c r="X2" s="2"/>
      <c r="Y2" s="2"/>
      <c r="Z2" s="2"/>
      <c r="AA2" s="2"/>
      <c r="AB2" s="2"/>
      <c r="AC2" s="2"/>
      <c r="AD2" s="2"/>
      <c r="AE2" s="2"/>
      <c r="AF2" s="2"/>
      <c r="AG2" s="2"/>
      <c r="AH2" s="2"/>
      <c r="AI2" s="14"/>
      <c r="AJ2" s="14"/>
      <c r="AK2" s="1"/>
      <c r="AL2" s="2"/>
      <c r="AM2" s="1"/>
      <c r="AN2" s="1"/>
      <c r="AO2" s="1"/>
      <c r="AP2" s="1"/>
      <c r="AQ2" s="1"/>
      <c r="AR2" s="1"/>
      <c r="AS2" s="1"/>
      <c r="AT2" s="1"/>
      <c r="AU2" s="1"/>
      <c r="AV2" s="1"/>
      <c r="AW2" s="2"/>
      <c r="AX2" s="2"/>
      <c r="AY2" s="2"/>
      <c r="AZ2" s="1"/>
      <c r="BA2" s="1"/>
      <c r="BB2" s="1"/>
      <c r="BC2" s="1"/>
      <c r="BD2" s="1"/>
      <c r="BE2" s="2"/>
      <c r="BF2" s="2"/>
    </row>
    <row r="3" spans="1:61" ht="33" customHeight="1" thickBot="1">
      <c r="A3" s="2"/>
      <c r="B3" s="22" t="s">
        <v>199</v>
      </c>
      <c r="C3" s="22"/>
      <c r="D3" s="22"/>
      <c r="E3" s="22"/>
      <c r="F3" s="22"/>
      <c r="G3" s="22"/>
      <c r="H3" s="22"/>
      <c r="I3" s="22"/>
      <c r="J3" s="22"/>
      <c r="K3" s="22"/>
      <c r="L3" s="22"/>
      <c r="M3" s="22"/>
      <c r="N3" s="22"/>
      <c r="O3" s="22"/>
      <c r="P3" s="23"/>
      <c r="Q3" s="23"/>
      <c r="R3" s="23"/>
      <c r="S3" s="6"/>
      <c r="T3" s="23" t="s">
        <v>311</v>
      </c>
      <c r="U3" s="13"/>
      <c r="V3" s="13"/>
      <c r="W3" s="13"/>
      <c r="X3" s="13"/>
      <c r="Y3" s="13"/>
      <c r="Z3" s="13"/>
      <c r="AA3" s="13"/>
      <c r="AB3" s="13"/>
      <c r="AC3" s="13"/>
      <c r="AD3" s="13"/>
      <c r="AE3" s="13"/>
      <c r="AF3" s="13"/>
      <c r="AG3" s="13"/>
      <c r="AH3" s="13"/>
      <c r="AI3" s="6"/>
      <c r="AJ3" s="6"/>
      <c r="AL3" s="9"/>
      <c r="AW3" s="9"/>
      <c r="AX3" s="9"/>
      <c r="AY3" s="2"/>
      <c r="AZ3" s="859"/>
      <c r="BA3" s="860"/>
      <c r="BB3" s="860"/>
      <c r="BC3" s="860"/>
      <c r="BD3" s="860"/>
      <c r="BE3" s="860"/>
      <c r="BF3" s="2"/>
    </row>
    <row r="4" spans="1:61" ht="35.1" customHeight="1">
      <c r="A4" s="2"/>
      <c r="B4" s="889" t="s">
        <v>20</v>
      </c>
      <c r="C4" s="890"/>
      <c r="D4" s="895" t="s">
        <v>74</v>
      </c>
      <c r="E4" s="896"/>
      <c r="F4" s="72"/>
      <c r="G4" s="861" t="s">
        <v>75</v>
      </c>
      <c r="H4" s="864" t="s">
        <v>46</v>
      </c>
      <c r="I4" s="867" t="s">
        <v>109</v>
      </c>
      <c r="J4" s="852"/>
      <c r="K4" s="852"/>
      <c r="L4" s="868"/>
      <c r="M4" s="885" t="s">
        <v>108</v>
      </c>
      <c r="N4" s="935" t="s">
        <v>98</v>
      </c>
      <c r="O4" s="936"/>
      <c r="P4" s="936"/>
      <c r="Q4" s="936"/>
      <c r="R4" s="885" t="s">
        <v>12</v>
      </c>
      <c r="S4" s="73"/>
      <c r="T4" s="888" t="s">
        <v>151</v>
      </c>
      <c r="U4" s="785"/>
      <c r="V4" s="785"/>
      <c r="W4" s="785"/>
      <c r="X4" s="785"/>
      <c r="Y4" s="785"/>
      <c r="Z4" s="785"/>
      <c r="AA4" s="785"/>
      <c r="AB4" s="785"/>
      <c r="AC4" s="785"/>
      <c r="AD4" s="785"/>
      <c r="AE4" s="785"/>
      <c r="AF4" s="785"/>
      <c r="AG4" s="786"/>
      <c r="AH4" s="74"/>
      <c r="AI4" s="848" t="s">
        <v>81</v>
      </c>
      <c r="AJ4" s="75" t="s">
        <v>21</v>
      </c>
      <c r="AK4" s="76"/>
      <c r="AL4" s="851" t="s">
        <v>96</v>
      </c>
      <c r="AM4" s="852"/>
      <c r="AN4" s="852"/>
      <c r="AO4" s="852"/>
      <c r="AP4" s="852"/>
      <c r="AQ4" s="852"/>
      <c r="AR4" s="852"/>
      <c r="AS4" s="852"/>
      <c r="AT4" s="852"/>
      <c r="AU4" s="852"/>
      <c r="AV4" s="852"/>
      <c r="AW4" s="853"/>
      <c r="AX4" s="77"/>
      <c r="AY4" s="78"/>
      <c r="AZ4" s="856" t="s">
        <v>45</v>
      </c>
      <c r="BA4" s="857"/>
      <c r="BB4" s="857"/>
      <c r="BC4" s="857"/>
      <c r="BD4" s="857"/>
      <c r="BE4" s="858"/>
      <c r="BF4" s="2"/>
      <c r="BI4"/>
    </row>
    <row r="5" spans="1:61" ht="174.2" customHeight="1">
      <c r="A5" s="2"/>
      <c r="B5" s="891"/>
      <c r="C5" s="892"/>
      <c r="D5" s="897"/>
      <c r="E5" s="898"/>
      <c r="F5" s="72"/>
      <c r="G5" s="862"/>
      <c r="H5" s="865"/>
      <c r="I5" s="873" t="s">
        <v>114</v>
      </c>
      <c r="J5" s="874"/>
      <c r="K5" s="873" t="s">
        <v>14</v>
      </c>
      <c r="L5" s="874"/>
      <c r="M5" s="886"/>
      <c r="N5" s="79" t="s">
        <v>86</v>
      </c>
      <c r="O5" s="80" t="s">
        <v>87</v>
      </c>
      <c r="P5" s="81" t="s">
        <v>33</v>
      </c>
      <c r="Q5" s="875" t="s">
        <v>81</v>
      </c>
      <c r="R5" s="886"/>
      <c r="S5" s="73"/>
      <c r="T5" s="877" t="s">
        <v>22</v>
      </c>
      <c r="U5" s="878"/>
      <c r="V5" s="879" t="s">
        <v>35</v>
      </c>
      <c r="W5" s="880"/>
      <c r="X5" s="880"/>
      <c r="Y5" s="878"/>
      <c r="Z5" s="879" t="s">
        <v>36</v>
      </c>
      <c r="AA5" s="798"/>
      <c r="AB5" s="798"/>
      <c r="AC5" s="798"/>
      <c r="AD5" s="799"/>
      <c r="AE5" s="873" t="s">
        <v>47</v>
      </c>
      <c r="AF5" s="883"/>
      <c r="AG5" s="884"/>
      <c r="AH5" s="74"/>
      <c r="AI5" s="849"/>
      <c r="AJ5" s="931" t="s">
        <v>48</v>
      </c>
      <c r="AK5" s="76"/>
      <c r="AL5" s="933" t="s">
        <v>49</v>
      </c>
      <c r="AM5" s="869" t="s">
        <v>50</v>
      </c>
      <c r="AN5" s="869"/>
      <c r="AO5" s="869"/>
      <c r="AP5" s="869"/>
      <c r="AQ5" s="869"/>
      <c r="AR5" s="869"/>
      <c r="AS5" s="869" t="s">
        <v>84</v>
      </c>
      <c r="AT5" s="869"/>
      <c r="AU5" s="869"/>
      <c r="AV5" s="869"/>
      <c r="AW5" s="870"/>
      <c r="AX5" s="82" t="s">
        <v>51</v>
      </c>
      <c r="AY5" s="78"/>
      <c r="AZ5" s="83" t="s">
        <v>139</v>
      </c>
      <c r="BA5" s="84" t="s">
        <v>140</v>
      </c>
      <c r="BB5" s="85" t="s">
        <v>93</v>
      </c>
      <c r="BC5" s="86" t="s">
        <v>139</v>
      </c>
      <c r="BD5" s="84" t="s">
        <v>140</v>
      </c>
      <c r="BE5" s="87" t="s">
        <v>93</v>
      </c>
      <c r="BF5" s="2"/>
    </row>
    <row r="6" spans="1:61" ht="35.1" customHeight="1" thickBot="1">
      <c r="A6" s="2"/>
      <c r="B6" s="893"/>
      <c r="C6" s="894"/>
      <c r="D6" s="899"/>
      <c r="E6" s="900"/>
      <c r="F6" s="72"/>
      <c r="G6" s="863"/>
      <c r="H6" s="866"/>
      <c r="I6" s="88" t="s">
        <v>62</v>
      </c>
      <c r="J6" s="89" t="s">
        <v>77</v>
      </c>
      <c r="K6" s="88" t="s">
        <v>62</v>
      </c>
      <c r="L6" s="89" t="s">
        <v>77</v>
      </c>
      <c r="M6" s="887"/>
      <c r="N6" s="871" t="s">
        <v>123</v>
      </c>
      <c r="O6" s="872"/>
      <c r="P6" s="872"/>
      <c r="Q6" s="876"/>
      <c r="R6" s="887"/>
      <c r="S6" s="73"/>
      <c r="T6" s="90" t="s">
        <v>52</v>
      </c>
      <c r="U6" s="91" t="s">
        <v>53</v>
      </c>
      <c r="V6" s="92" t="s">
        <v>54</v>
      </c>
      <c r="W6" s="93" t="s">
        <v>55</v>
      </c>
      <c r="X6" s="93" t="s">
        <v>136</v>
      </c>
      <c r="Y6" s="91" t="s">
        <v>137</v>
      </c>
      <c r="Z6" s="92" t="s">
        <v>138</v>
      </c>
      <c r="AA6" s="93" t="s">
        <v>152</v>
      </c>
      <c r="AB6" s="93" t="s">
        <v>153</v>
      </c>
      <c r="AC6" s="93" t="s">
        <v>154</v>
      </c>
      <c r="AD6" s="91" t="s">
        <v>155</v>
      </c>
      <c r="AE6" s="92" t="s">
        <v>13</v>
      </c>
      <c r="AF6" s="93" t="s">
        <v>37</v>
      </c>
      <c r="AG6" s="94" t="s">
        <v>38</v>
      </c>
      <c r="AH6" s="74"/>
      <c r="AI6" s="850"/>
      <c r="AJ6" s="932"/>
      <c r="AK6" s="76"/>
      <c r="AL6" s="934"/>
      <c r="AM6" s="95" t="s">
        <v>39</v>
      </c>
      <c r="AN6" s="96" t="s">
        <v>40</v>
      </c>
      <c r="AO6" s="96" t="s">
        <v>41</v>
      </c>
      <c r="AP6" s="97" t="s">
        <v>161</v>
      </c>
      <c r="AQ6" s="97" t="s">
        <v>162</v>
      </c>
      <c r="AR6" s="97" t="s">
        <v>42</v>
      </c>
      <c r="AS6" s="98" t="s">
        <v>163</v>
      </c>
      <c r="AT6" s="96" t="s">
        <v>103</v>
      </c>
      <c r="AU6" s="96" t="s">
        <v>104</v>
      </c>
      <c r="AV6" s="96" t="s">
        <v>164</v>
      </c>
      <c r="AW6" s="99" t="s">
        <v>105</v>
      </c>
      <c r="AX6" s="100"/>
      <c r="AY6" s="78"/>
      <c r="AZ6" s="901" t="s">
        <v>34</v>
      </c>
      <c r="BA6" s="902"/>
      <c r="BB6" s="903"/>
      <c r="BC6" s="904" t="s">
        <v>133</v>
      </c>
      <c r="BD6" s="902"/>
      <c r="BE6" s="905"/>
      <c r="BF6" s="2"/>
    </row>
    <row r="7" spans="1:61" s="16" customFormat="1" ht="17.100000000000001" customHeight="1">
      <c r="A7" s="15"/>
      <c r="B7" s="906" t="s">
        <v>85</v>
      </c>
      <c r="C7" s="907"/>
      <c r="D7" s="101" t="s">
        <v>59</v>
      </c>
      <c r="E7" s="102">
        <v>2</v>
      </c>
      <c r="F7" s="76"/>
      <c r="G7" s="103" t="s">
        <v>58</v>
      </c>
      <c r="H7" s="104">
        <f t="shared" ref="H7:H13" si="0">SUM(I7:L7)</f>
        <v>2</v>
      </c>
      <c r="I7" s="105" t="s">
        <v>101</v>
      </c>
      <c r="J7" s="106">
        <v>2</v>
      </c>
      <c r="K7" s="105">
        <v>0</v>
      </c>
      <c r="L7" s="107">
        <v>0</v>
      </c>
      <c r="M7" s="108" t="s">
        <v>60</v>
      </c>
      <c r="N7" s="109" t="s">
        <v>100</v>
      </c>
      <c r="O7" s="110"/>
      <c r="P7" s="111" t="s">
        <v>1</v>
      </c>
      <c r="Q7" s="112" t="s">
        <v>100</v>
      </c>
      <c r="R7" s="113" t="str">
        <f t="shared" ref="R7:R45" si="1">IF(AJ7&gt;=60,"○","")</f>
        <v/>
      </c>
      <c r="S7" s="114"/>
      <c r="T7" s="109"/>
      <c r="U7" s="111"/>
      <c r="V7" s="115"/>
      <c r="W7" s="110"/>
      <c r="X7" s="110"/>
      <c r="Y7" s="111"/>
      <c r="Z7" s="115" t="s">
        <v>100</v>
      </c>
      <c r="AA7" s="110"/>
      <c r="AB7" s="110"/>
      <c r="AC7" s="110" t="s">
        <v>160</v>
      </c>
      <c r="AD7" s="111"/>
      <c r="AE7" s="115"/>
      <c r="AF7" s="110"/>
      <c r="AG7" s="116"/>
      <c r="AH7" s="117"/>
      <c r="AI7" s="118" t="s">
        <v>100</v>
      </c>
      <c r="AJ7" s="119"/>
      <c r="AK7" s="76"/>
      <c r="AL7" s="120" t="str">
        <f>IF(ISNUMBER($AJ7),IF(AND($AJ7&gt;=60,$AJ7&lt;=100),"●",""),"")</f>
        <v/>
      </c>
      <c r="AM7" s="121"/>
      <c r="AN7" s="122"/>
      <c r="AO7" s="122"/>
      <c r="AP7" s="123"/>
      <c r="AQ7" s="123"/>
      <c r="AR7" s="123"/>
      <c r="AS7" s="124"/>
      <c r="AT7" s="122"/>
      <c r="AU7" s="122"/>
      <c r="AV7" s="122"/>
      <c r="AW7" s="125"/>
      <c r="AX7" s="126" t="str">
        <f t="shared" ref="AX7:AX45" si="2">IF(ISNUMBER($AJ7),IF(AND($AJ7&gt;=60,$AJ7&lt;=100),$H7,""),"")</f>
        <v/>
      </c>
      <c r="AY7" s="78"/>
      <c r="AZ7" s="127" t="str">
        <f>IF(ISNUMBER($AJ7),IF(AND($AJ7&gt;=60,$AJ7&lt;=100),$H7,""),"")</f>
        <v/>
      </c>
      <c r="BA7" s="122"/>
      <c r="BB7" s="128"/>
      <c r="BC7" s="124"/>
      <c r="BD7" s="122"/>
      <c r="BE7" s="125"/>
      <c r="BF7" s="15"/>
    </row>
    <row r="8" spans="1:61" s="16" customFormat="1" ht="17.100000000000001" customHeight="1">
      <c r="A8" s="15"/>
      <c r="B8" s="906"/>
      <c r="C8" s="907"/>
      <c r="D8" s="129" t="s">
        <v>66</v>
      </c>
      <c r="E8" s="910" t="s">
        <v>25</v>
      </c>
      <c r="F8" s="76"/>
      <c r="G8" s="130" t="s">
        <v>132</v>
      </c>
      <c r="H8" s="131">
        <f t="shared" si="0"/>
        <v>2</v>
      </c>
      <c r="I8" s="132">
        <v>0</v>
      </c>
      <c r="J8" s="133" t="s">
        <v>102</v>
      </c>
      <c r="K8" s="132">
        <v>2</v>
      </c>
      <c r="L8" s="133">
        <v>0</v>
      </c>
      <c r="M8" s="134" t="s">
        <v>60</v>
      </c>
      <c r="N8" s="135" t="s">
        <v>100</v>
      </c>
      <c r="O8" s="136"/>
      <c r="P8" s="137" t="s">
        <v>1</v>
      </c>
      <c r="Q8" s="138" t="s">
        <v>100</v>
      </c>
      <c r="R8" s="139" t="str">
        <f t="shared" si="1"/>
        <v/>
      </c>
      <c r="S8" s="114"/>
      <c r="T8" s="135"/>
      <c r="U8" s="133"/>
      <c r="V8" s="132"/>
      <c r="W8" s="136"/>
      <c r="X8" s="136"/>
      <c r="Y8" s="133"/>
      <c r="Z8" s="132"/>
      <c r="AA8" s="136"/>
      <c r="AB8" s="136"/>
      <c r="AC8" s="136" t="s">
        <v>160</v>
      </c>
      <c r="AD8" s="133"/>
      <c r="AE8" s="132"/>
      <c r="AF8" s="136"/>
      <c r="AG8" s="140"/>
      <c r="AH8" s="117"/>
      <c r="AI8" s="141" t="s">
        <v>100</v>
      </c>
      <c r="AJ8" s="142"/>
      <c r="AK8" s="76"/>
      <c r="AL8" s="143" t="str">
        <f>IF(ISNUMBER($AJ8),IF(AND($AJ8&gt;=60,$AJ8&lt;=100),"●",""),"")</f>
        <v/>
      </c>
      <c r="AM8" s="144"/>
      <c r="AN8" s="145"/>
      <c r="AO8" s="145"/>
      <c r="AP8" s="146"/>
      <c r="AQ8" s="146"/>
      <c r="AR8" s="146"/>
      <c r="AS8" s="147"/>
      <c r="AT8" s="145"/>
      <c r="AU8" s="145"/>
      <c r="AV8" s="145"/>
      <c r="AW8" s="148"/>
      <c r="AX8" s="149" t="str">
        <f t="shared" si="2"/>
        <v/>
      </c>
      <c r="AY8" s="78"/>
      <c r="AZ8" s="150"/>
      <c r="BA8" s="151"/>
      <c r="BB8" s="152"/>
      <c r="BC8" s="153" t="str">
        <f t="shared" ref="BC8:BC13" si="3">IF(ISNUMBER($AJ8),IF(AND($AJ8&gt;=60,$AJ8&lt;=100),$H8,""),"")</f>
        <v/>
      </c>
      <c r="BD8" s="145"/>
      <c r="BE8" s="148"/>
      <c r="BF8" s="15"/>
    </row>
    <row r="9" spans="1:61" s="16" customFormat="1" ht="17.100000000000001" customHeight="1">
      <c r="A9" s="15"/>
      <c r="B9" s="906"/>
      <c r="C9" s="907"/>
      <c r="D9" s="129" t="s">
        <v>66</v>
      </c>
      <c r="E9" s="911"/>
      <c r="F9" s="76"/>
      <c r="G9" s="130" t="s">
        <v>79</v>
      </c>
      <c r="H9" s="131">
        <f t="shared" si="0"/>
        <v>2</v>
      </c>
      <c r="I9" s="132">
        <v>0</v>
      </c>
      <c r="J9" s="133">
        <v>0</v>
      </c>
      <c r="K9" s="132">
        <v>2</v>
      </c>
      <c r="L9" s="133">
        <v>0</v>
      </c>
      <c r="M9" s="134" t="s">
        <v>60</v>
      </c>
      <c r="N9" s="135"/>
      <c r="O9" s="136"/>
      <c r="P9" s="137" t="s">
        <v>1</v>
      </c>
      <c r="Q9" s="138"/>
      <c r="R9" s="139" t="str">
        <f t="shared" si="1"/>
        <v/>
      </c>
      <c r="S9" s="114"/>
      <c r="T9" s="135"/>
      <c r="U9" s="133"/>
      <c r="V9" s="132"/>
      <c r="W9" s="136"/>
      <c r="X9" s="136"/>
      <c r="Y9" s="133"/>
      <c r="Z9" s="132"/>
      <c r="AA9" s="136" t="s">
        <v>100</v>
      </c>
      <c r="AB9" s="136"/>
      <c r="AC9" s="136"/>
      <c r="AD9" s="133"/>
      <c r="AE9" s="132"/>
      <c r="AF9" s="136"/>
      <c r="AG9" s="140"/>
      <c r="AH9" s="117"/>
      <c r="AI9" s="141"/>
      <c r="AJ9" s="142"/>
      <c r="AK9" s="76"/>
      <c r="AL9" s="154"/>
      <c r="AM9" s="144"/>
      <c r="AN9" s="145"/>
      <c r="AO9" s="145"/>
      <c r="AP9" s="146"/>
      <c r="AQ9" s="146"/>
      <c r="AR9" s="146"/>
      <c r="AS9" s="147"/>
      <c r="AT9" s="145"/>
      <c r="AU9" s="145"/>
      <c r="AV9" s="145"/>
      <c r="AW9" s="148"/>
      <c r="AX9" s="149" t="str">
        <f t="shared" si="2"/>
        <v/>
      </c>
      <c r="AY9" s="78"/>
      <c r="AZ9" s="150"/>
      <c r="BA9" s="151"/>
      <c r="BB9" s="152"/>
      <c r="BC9" s="153" t="str">
        <f t="shared" si="3"/>
        <v/>
      </c>
      <c r="BD9" s="145"/>
      <c r="BE9" s="148"/>
      <c r="BF9" s="15"/>
    </row>
    <row r="10" spans="1:61" s="16" customFormat="1" ht="17.100000000000001" customHeight="1">
      <c r="A10" s="15"/>
      <c r="B10" s="906"/>
      <c r="C10" s="907"/>
      <c r="D10" s="129" t="s">
        <v>66</v>
      </c>
      <c r="E10" s="911"/>
      <c r="F10" s="76"/>
      <c r="G10" s="130" t="s">
        <v>67</v>
      </c>
      <c r="H10" s="131">
        <f t="shared" si="0"/>
        <v>2</v>
      </c>
      <c r="I10" s="132">
        <v>0</v>
      </c>
      <c r="J10" s="133">
        <v>2</v>
      </c>
      <c r="K10" s="132">
        <v>0</v>
      </c>
      <c r="L10" s="133">
        <v>0</v>
      </c>
      <c r="M10" s="134" t="s">
        <v>60</v>
      </c>
      <c r="N10" s="135" t="s">
        <v>100</v>
      </c>
      <c r="O10" s="136"/>
      <c r="P10" s="137" t="s">
        <v>1</v>
      </c>
      <c r="Q10" s="138" t="s">
        <v>100</v>
      </c>
      <c r="R10" s="139" t="str">
        <f t="shared" si="1"/>
        <v/>
      </c>
      <c r="S10" s="155"/>
      <c r="T10" s="135"/>
      <c r="U10" s="133"/>
      <c r="V10" s="132"/>
      <c r="W10" s="136"/>
      <c r="X10" s="136"/>
      <c r="Y10" s="133"/>
      <c r="Z10" s="132" t="s">
        <v>160</v>
      </c>
      <c r="AA10" s="136"/>
      <c r="AB10" s="136"/>
      <c r="AC10" s="136"/>
      <c r="AD10" s="133"/>
      <c r="AE10" s="132"/>
      <c r="AF10" s="136"/>
      <c r="AG10" s="140"/>
      <c r="AH10" s="117"/>
      <c r="AI10" s="141" t="s">
        <v>100</v>
      </c>
      <c r="AJ10" s="142"/>
      <c r="AK10" s="76"/>
      <c r="AL10" s="143" t="str">
        <f>IF(ISNUMBER($AJ10),IF(AND($AJ10&gt;=60,$AJ10&lt;=100),"●",""),"")</f>
        <v/>
      </c>
      <c r="AM10" s="156"/>
      <c r="AN10" s="145"/>
      <c r="AO10" s="145"/>
      <c r="AP10" s="146"/>
      <c r="AQ10" s="146"/>
      <c r="AR10" s="146"/>
      <c r="AS10" s="147"/>
      <c r="AT10" s="145"/>
      <c r="AU10" s="145"/>
      <c r="AV10" s="145"/>
      <c r="AW10" s="148"/>
      <c r="AX10" s="149" t="str">
        <f t="shared" si="2"/>
        <v/>
      </c>
      <c r="AY10" s="78"/>
      <c r="AZ10" s="150"/>
      <c r="BA10" s="145"/>
      <c r="BB10" s="152"/>
      <c r="BC10" s="153" t="str">
        <f t="shared" si="3"/>
        <v/>
      </c>
      <c r="BD10" s="145"/>
      <c r="BE10" s="148"/>
      <c r="BF10" s="15"/>
    </row>
    <row r="11" spans="1:61" s="16" customFormat="1" ht="17.100000000000001" customHeight="1">
      <c r="A11" s="15"/>
      <c r="B11" s="906"/>
      <c r="C11" s="907"/>
      <c r="D11" s="129" t="s">
        <v>66</v>
      </c>
      <c r="E11" s="911"/>
      <c r="F11" s="76"/>
      <c r="G11" s="130" t="s">
        <v>124</v>
      </c>
      <c r="H11" s="104">
        <f t="shared" si="0"/>
        <v>2</v>
      </c>
      <c r="I11" s="132">
        <v>2</v>
      </c>
      <c r="J11" s="133">
        <v>0</v>
      </c>
      <c r="K11" s="132">
        <v>0</v>
      </c>
      <c r="L11" s="133">
        <v>0</v>
      </c>
      <c r="M11" s="134" t="s">
        <v>60</v>
      </c>
      <c r="N11" s="135" t="s">
        <v>100</v>
      </c>
      <c r="O11" s="136"/>
      <c r="P11" s="133"/>
      <c r="Q11" s="157" t="s">
        <v>100</v>
      </c>
      <c r="R11" s="158" t="str">
        <f t="shared" si="1"/>
        <v/>
      </c>
      <c r="S11" s="114"/>
      <c r="T11" s="135"/>
      <c r="U11" s="133"/>
      <c r="V11" s="132"/>
      <c r="W11" s="136"/>
      <c r="X11" s="136"/>
      <c r="Y11" s="133"/>
      <c r="Z11" s="132" t="s">
        <v>160</v>
      </c>
      <c r="AA11" s="136"/>
      <c r="AB11" s="136"/>
      <c r="AC11" s="136"/>
      <c r="AD11" s="133"/>
      <c r="AE11" s="132"/>
      <c r="AF11" s="136"/>
      <c r="AG11" s="140"/>
      <c r="AH11" s="117"/>
      <c r="AI11" s="159" t="s">
        <v>100</v>
      </c>
      <c r="AJ11" s="142"/>
      <c r="AK11" s="76"/>
      <c r="AL11" s="143" t="str">
        <f>IF(ISNUMBER($AJ11),IF(AND($AJ11&gt;=60,$AJ11&lt;=100),"●",""),"")</f>
        <v/>
      </c>
      <c r="AM11" s="156"/>
      <c r="AN11" s="145"/>
      <c r="AO11" s="145"/>
      <c r="AP11" s="146"/>
      <c r="AQ11" s="146"/>
      <c r="AR11" s="146"/>
      <c r="AS11" s="147"/>
      <c r="AT11" s="145"/>
      <c r="AU11" s="145"/>
      <c r="AV11" s="145"/>
      <c r="AW11" s="148"/>
      <c r="AX11" s="149" t="str">
        <f t="shared" si="2"/>
        <v/>
      </c>
      <c r="AY11" s="78"/>
      <c r="AZ11" s="150"/>
      <c r="BA11" s="145"/>
      <c r="BB11" s="152"/>
      <c r="BC11" s="153" t="str">
        <f t="shared" si="3"/>
        <v/>
      </c>
      <c r="BD11" s="145"/>
      <c r="BE11" s="148"/>
      <c r="BF11" s="15"/>
    </row>
    <row r="12" spans="1:61" s="16" customFormat="1" ht="17.100000000000001" customHeight="1">
      <c r="A12" s="15"/>
      <c r="B12" s="906"/>
      <c r="C12" s="907"/>
      <c r="D12" s="129" t="s">
        <v>66</v>
      </c>
      <c r="E12" s="911"/>
      <c r="F12" s="76"/>
      <c r="G12" s="160" t="s">
        <v>68</v>
      </c>
      <c r="H12" s="161">
        <f t="shared" si="0"/>
        <v>2</v>
      </c>
      <c r="I12" s="162">
        <v>2</v>
      </c>
      <c r="J12" s="133"/>
      <c r="K12" s="132">
        <v>0</v>
      </c>
      <c r="L12" s="133">
        <v>0</v>
      </c>
      <c r="M12" s="134" t="s">
        <v>60</v>
      </c>
      <c r="N12" s="135"/>
      <c r="O12" s="136"/>
      <c r="P12" s="137" t="s">
        <v>190</v>
      </c>
      <c r="Q12" s="138"/>
      <c r="R12" s="139" t="str">
        <f t="shared" si="1"/>
        <v/>
      </c>
      <c r="S12" s="155"/>
      <c r="T12" s="135"/>
      <c r="U12" s="133"/>
      <c r="V12" s="132"/>
      <c r="W12" s="136"/>
      <c r="X12" s="136"/>
      <c r="Y12" s="133"/>
      <c r="Z12" s="132" t="s">
        <v>100</v>
      </c>
      <c r="AA12" s="136"/>
      <c r="AB12" s="136"/>
      <c r="AC12" s="136"/>
      <c r="AD12" s="133"/>
      <c r="AE12" s="132"/>
      <c r="AF12" s="136"/>
      <c r="AG12" s="140"/>
      <c r="AH12" s="117"/>
      <c r="AI12" s="141"/>
      <c r="AJ12" s="142"/>
      <c r="AK12" s="76"/>
      <c r="AL12" s="154"/>
      <c r="AM12" s="156"/>
      <c r="AN12" s="145"/>
      <c r="AO12" s="145"/>
      <c r="AP12" s="146"/>
      <c r="AQ12" s="146"/>
      <c r="AR12" s="146"/>
      <c r="AS12" s="147"/>
      <c r="AT12" s="145"/>
      <c r="AU12" s="145"/>
      <c r="AV12" s="145"/>
      <c r="AW12" s="148"/>
      <c r="AX12" s="149" t="str">
        <f t="shared" si="2"/>
        <v/>
      </c>
      <c r="AY12" s="78"/>
      <c r="AZ12" s="150"/>
      <c r="BA12" s="145"/>
      <c r="BB12" s="152"/>
      <c r="BC12" s="153" t="str">
        <f t="shared" si="3"/>
        <v/>
      </c>
      <c r="BD12" s="145"/>
      <c r="BE12" s="148"/>
      <c r="BF12" s="15"/>
    </row>
    <row r="13" spans="1:61" s="16" customFormat="1" ht="17.100000000000001" customHeight="1">
      <c r="A13" s="15"/>
      <c r="B13" s="908"/>
      <c r="C13" s="909"/>
      <c r="D13" s="163" t="s">
        <v>66</v>
      </c>
      <c r="E13" s="912"/>
      <c r="F13" s="76"/>
      <c r="G13" s="164" t="s">
        <v>69</v>
      </c>
      <c r="H13" s="165">
        <f t="shared" si="0"/>
        <v>2</v>
      </c>
      <c r="I13" s="166">
        <v>2</v>
      </c>
      <c r="J13" s="167">
        <v>0</v>
      </c>
      <c r="K13" s="168">
        <v>0</v>
      </c>
      <c r="L13" s="167">
        <v>0</v>
      </c>
      <c r="M13" s="169" t="s">
        <v>60</v>
      </c>
      <c r="N13" s="170"/>
      <c r="O13" s="171"/>
      <c r="P13" s="172" t="s">
        <v>1</v>
      </c>
      <c r="Q13" s="173"/>
      <c r="R13" s="174" t="str">
        <f t="shared" si="1"/>
        <v/>
      </c>
      <c r="S13" s="114"/>
      <c r="T13" s="170"/>
      <c r="U13" s="167"/>
      <c r="V13" s="168"/>
      <c r="W13" s="171"/>
      <c r="X13" s="171"/>
      <c r="Y13" s="167"/>
      <c r="Z13" s="168"/>
      <c r="AA13" s="171"/>
      <c r="AB13" s="171"/>
      <c r="AC13" s="171"/>
      <c r="AD13" s="167" t="s">
        <v>100</v>
      </c>
      <c r="AE13" s="168"/>
      <c r="AF13" s="171"/>
      <c r="AG13" s="175"/>
      <c r="AH13" s="117"/>
      <c r="AI13" s="176"/>
      <c r="AJ13" s="142"/>
      <c r="AK13" s="76"/>
      <c r="AL13" s="177"/>
      <c r="AM13" s="178"/>
      <c r="AN13" s="179"/>
      <c r="AO13" s="179"/>
      <c r="AP13" s="180"/>
      <c r="AQ13" s="180"/>
      <c r="AR13" s="180"/>
      <c r="AS13" s="181"/>
      <c r="AT13" s="179"/>
      <c r="AU13" s="179"/>
      <c r="AV13" s="179"/>
      <c r="AW13" s="182"/>
      <c r="AX13" s="183" t="str">
        <f t="shared" si="2"/>
        <v/>
      </c>
      <c r="AY13" s="78"/>
      <c r="AZ13" s="184"/>
      <c r="BA13" s="179"/>
      <c r="BB13" s="185"/>
      <c r="BC13" s="186" t="str">
        <f t="shared" si="3"/>
        <v/>
      </c>
      <c r="BD13" s="179"/>
      <c r="BE13" s="182"/>
      <c r="BF13" s="15"/>
    </row>
    <row r="14" spans="1:61" s="16" customFormat="1" ht="17.100000000000001" customHeight="1">
      <c r="A14" s="15"/>
      <c r="B14" s="913" t="s">
        <v>76</v>
      </c>
      <c r="C14" s="916" t="s">
        <v>70</v>
      </c>
      <c r="D14" s="101" t="s">
        <v>59</v>
      </c>
      <c r="E14" s="919">
        <v>4</v>
      </c>
      <c r="F14" s="76"/>
      <c r="G14" s="187" t="s">
        <v>182</v>
      </c>
      <c r="H14" s="188">
        <f t="shared" ref="H14:H45" si="4">SUM(I14:L14)</f>
        <v>2</v>
      </c>
      <c r="I14" s="189">
        <v>0</v>
      </c>
      <c r="J14" s="107">
        <v>0</v>
      </c>
      <c r="K14" s="105">
        <v>2</v>
      </c>
      <c r="L14" s="107">
        <v>0</v>
      </c>
      <c r="M14" s="108" t="s">
        <v>60</v>
      </c>
      <c r="N14" s="190" t="s">
        <v>100</v>
      </c>
      <c r="O14" s="191" t="s">
        <v>30</v>
      </c>
      <c r="P14" s="107" t="s">
        <v>1</v>
      </c>
      <c r="Q14" s="192" t="s">
        <v>30</v>
      </c>
      <c r="R14" s="193" t="str">
        <f t="shared" si="1"/>
        <v/>
      </c>
      <c r="S14" s="114"/>
      <c r="T14" s="194"/>
      <c r="U14" s="195"/>
      <c r="V14" s="196"/>
      <c r="W14" s="191"/>
      <c r="X14" s="191"/>
      <c r="Y14" s="195"/>
      <c r="Z14" s="196"/>
      <c r="AA14" s="191"/>
      <c r="AB14" s="191"/>
      <c r="AC14" s="191"/>
      <c r="AD14" s="195"/>
      <c r="AE14" s="196" t="s">
        <v>160</v>
      </c>
      <c r="AF14" s="191"/>
      <c r="AG14" s="197"/>
      <c r="AH14" s="117"/>
      <c r="AI14" s="198" t="s">
        <v>30</v>
      </c>
      <c r="AJ14" s="142"/>
      <c r="AK14" s="76"/>
      <c r="AL14" s="199" t="str">
        <f t="shared" ref="AL14:AL33" si="5">IF(ISNUMBER($AJ14),IF(AND($AJ14&gt;=60,$AJ14&lt;=100),"●",""),"")</f>
        <v/>
      </c>
      <c r="AM14" s="200"/>
      <c r="AN14" s="201"/>
      <c r="AO14" s="201"/>
      <c r="AP14" s="202"/>
      <c r="AQ14" s="202"/>
      <c r="AR14" s="202"/>
      <c r="AS14" s="203"/>
      <c r="AT14" s="201"/>
      <c r="AU14" s="201"/>
      <c r="AV14" s="201"/>
      <c r="AW14" s="204" t="str">
        <f>IF(ISNUMBER($AJ14),IF(AND($AJ14&gt;=60,$AJ14&lt;=100),"●",""),"")</f>
        <v/>
      </c>
      <c r="AX14" s="205" t="str">
        <f t="shared" si="2"/>
        <v/>
      </c>
      <c r="AY14" s="78"/>
      <c r="AZ14" s="206"/>
      <c r="BA14" s="207" t="str">
        <f>IF(ISNUMBER($AJ14),IF(AND($AJ14&gt;=60,$AJ14&lt;=100),$H14,""),"")</f>
        <v/>
      </c>
      <c r="BB14" s="208"/>
      <c r="BC14" s="203"/>
      <c r="BD14" s="201"/>
      <c r="BE14" s="209"/>
      <c r="BF14" s="15"/>
    </row>
    <row r="15" spans="1:61" s="16" customFormat="1" ht="17.100000000000001" customHeight="1">
      <c r="A15" s="15"/>
      <c r="B15" s="914"/>
      <c r="C15" s="917"/>
      <c r="D15" s="163" t="s">
        <v>59</v>
      </c>
      <c r="E15" s="920"/>
      <c r="F15" s="76"/>
      <c r="G15" s="210" t="s">
        <v>183</v>
      </c>
      <c r="H15" s="211">
        <f t="shared" si="4"/>
        <v>2</v>
      </c>
      <c r="I15" s="168">
        <v>0</v>
      </c>
      <c r="J15" s="167">
        <v>0</v>
      </c>
      <c r="K15" s="921">
        <v>2</v>
      </c>
      <c r="L15" s="922"/>
      <c r="M15" s="169" t="s">
        <v>60</v>
      </c>
      <c r="N15" s="212" t="s">
        <v>100</v>
      </c>
      <c r="O15" s="171"/>
      <c r="P15" s="167" t="s">
        <v>1</v>
      </c>
      <c r="Q15" s="173" t="s">
        <v>100</v>
      </c>
      <c r="R15" s="174" t="str">
        <f t="shared" si="1"/>
        <v/>
      </c>
      <c r="S15" s="114"/>
      <c r="T15" s="170"/>
      <c r="U15" s="167"/>
      <c r="V15" s="168"/>
      <c r="W15" s="171"/>
      <c r="X15" s="171"/>
      <c r="Y15" s="167"/>
      <c r="Z15" s="168"/>
      <c r="AA15" s="171" t="s">
        <v>160</v>
      </c>
      <c r="AB15" s="171"/>
      <c r="AC15" s="171"/>
      <c r="AD15" s="167"/>
      <c r="AE15" s="168"/>
      <c r="AF15" s="171"/>
      <c r="AG15" s="175"/>
      <c r="AH15" s="117"/>
      <c r="AI15" s="176" t="s">
        <v>100</v>
      </c>
      <c r="AJ15" s="142"/>
      <c r="AK15" s="76"/>
      <c r="AL15" s="213" t="str">
        <f t="shared" si="5"/>
        <v/>
      </c>
      <c r="AM15" s="178"/>
      <c r="AN15" s="179"/>
      <c r="AO15" s="179"/>
      <c r="AP15" s="180"/>
      <c r="AQ15" s="180"/>
      <c r="AR15" s="180"/>
      <c r="AS15" s="181"/>
      <c r="AT15" s="179"/>
      <c r="AU15" s="179"/>
      <c r="AV15" s="179"/>
      <c r="AW15" s="182"/>
      <c r="AX15" s="183" t="str">
        <f t="shared" si="2"/>
        <v/>
      </c>
      <c r="AY15" s="78"/>
      <c r="AZ15" s="184"/>
      <c r="BA15" s="214" t="str">
        <f>IF(ISNUMBER($AJ15),IF(AND($AJ15&gt;=60,$AJ15&lt;=100),$H15,""),"")</f>
        <v/>
      </c>
      <c r="BB15" s="185"/>
      <c r="BC15" s="181"/>
      <c r="BD15" s="179"/>
      <c r="BE15" s="182"/>
      <c r="BF15" s="15"/>
    </row>
    <row r="16" spans="1:61" s="16" customFormat="1" ht="17.100000000000001" customHeight="1">
      <c r="A16" s="15"/>
      <c r="B16" s="914"/>
      <c r="C16" s="917"/>
      <c r="D16" s="215" t="s">
        <v>66</v>
      </c>
      <c r="E16" s="923" t="s">
        <v>141</v>
      </c>
      <c r="F16" s="76"/>
      <c r="G16" s="216" t="s">
        <v>71</v>
      </c>
      <c r="H16" s="217">
        <f t="shared" si="4"/>
        <v>2</v>
      </c>
      <c r="I16" s="196">
        <v>2</v>
      </c>
      <c r="J16" s="195">
        <v>0</v>
      </c>
      <c r="K16" s="196">
        <v>0</v>
      </c>
      <c r="L16" s="195">
        <v>0</v>
      </c>
      <c r="M16" s="218" t="s">
        <v>60</v>
      </c>
      <c r="N16" s="219" t="s">
        <v>100</v>
      </c>
      <c r="O16" s="220" t="s">
        <v>100</v>
      </c>
      <c r="P16" s="107"/>
      <c r="Q16" s="192" t="s">
        <v>100</v>
      </c>
      <c r="R16" s="221" t="str">
        <f t="shared" si="1"/>
        <v/>
      </c>
      <c r="S16" s="222"/>
      <c r="T16" s="194"/>
      <c r="U16" s="195"/>
      <c r="V16" s="196" t="s">
        <v>160</v>
      </c>
      <c r="W16" s="191"/>
      <c r="X16" s="191"/>
      <c r="Y16" s="195"/>
      <c r="Z16" s="196"/>
      <c r="AA16" s="191"/>
      <c r="AB16" s="191"/>
      <c r="AC16" s="191"/>
      <c r="AD16" s="195"/>
      <c r="AE16" s="196"/>
      <c r="AF16" s="191"/>
      <c r="AG16" s="197"/>
      <c r="AH16" s="223"/>
      <c r="AI16" s="198" t="s">
        <v>100</v>
      </c>
      <c r="AJ16" s="142"/>
      <c r="AK16" s="76"/>
      <c r="AL16" s="199" t="str">
        <f t="shared" si="5"/>
        <v/>
      </c>
      <c r="AM16" s="200"/>
      <c r="AN16" s="201"/>
      <c r="AO16" s="201"/>
      <c r="AP16" s="202"/>
      <c r="AQ16" s="202"/>
      <c r="AR16" s="202"/>
      <c r="AS16" s="203"/>
      <c r="AT16" s="201"/>
      <c r="AU16" s="201"/>
      <c r="AV16" s="201"/>
      <c r="AW16" s="209"/>
      <c r="AX16" s="205" t="str">
        <f t="shared" si="2"/>
        <v/>
      </c>
      <c r="AY16" s="78"/>
      <c r="AZ16" s="206"/>
      <c r="BA16" s="201"/>
      <c r="BB16" s="208"/>
      <c r="BC16" s="203"/>
      <c r="BD16" s="207" t="str">
        <f t="shared" ref="BD16:BD23" si="6">IF(ISNUMBER($AJ16),IF(AND($AJ16&gt;=60,$AJ16&lt;=100),$H16,""),"")</f>
        <v/>
      </c>
      <c r="BE16" s="209"/>
      <c r="BF16" s="15"/>
    </row>
    <row r="17" spans="1:61" s="16" customFormat="1" ht="17.100000000000001" customHeight="1">
      <c r="A17" s="15"/>
      <c r="B17" s="914"/>
      <c r="C17" s="917"/>
      <c r="D17" s="129" t="s">
        <v>66</v>
      </c>
      <c r="E17" s="911"/>
      <c r="F17" s="76"/>
      <c r="G17" s="130" t="s">
        <v>72</v>
      </c>
      <c r="H17" s="131">
        <f t="shared" si="4"/>
        <v>2</v>
      </c>
      <c r="I17" s="132">
        <v>0</v>
      </c>
      <c r="J17" s="133">
        <v>0</v>
      </c>
      <c r="K17" s="132">
        <v>2</v>
      </c>
      <c r="L17" s="133">
        <v>0</v>
      </c>
      <c r="M17" s="134" t="s">
        <v>60</v>
      </c>
      <c r="N17" s="135"/>
      <c r="O17" s="220"/>
      <c r="P17" s="133" t="s">
        <v>1</v>
      </c>
      <c r="Q17" s="138"/>
      <c r="R17" s="139" t="str">
        <f t="shared" si="1"/>
        <v/>
      </c>
      <c r="S17" s="114"/>
      <c r="T17" s="135"/>
      <c r="U17" s="133"/>
      <c r="V17" s="132" t="s">
        <v>100</v>
      </c>
      <c r="W17" s="136"/>
      <c r="X17" s="136"/>
      <c r="Y17" s="133"/>
      <c r="Z17" s="132"/>
      <c r="AA17" s="136"/>
      <c r="AB17" s="136"/>
      <c r="AC17" s="136"/>
      <c r="AD17" s="133"/>
      <c r="AE17" s="132"/>
      <c r="AF17" s="136"/>
      <c r="AG17" s="140"/>
      <c r="AH17" s="117"/>
      <c r="AI17" s="141"/>
      <c r="AJ17" s="142"/>
      <c r="AK17" s="76"/>
      <c r="AL17" s="154"/>
      <c r="AM17" s="156"/>
      <c r="AN17" s="145"/>
      <c r="AO17" s="145"/>
      <c r="AP17" s="146"/>
      <c r="AQ17" s="146"/>
      <c r="AR17" s="146"/>
      <c r="AS17" s="147"/>
      <c r="AT17" s="145"/>
      <c r="AU17" s="145"/>
      <c r="AV17" s="145"/>
      <c r="AW17" s="148"/>
      <c r="AX17" s="149" t="str">
        <f t="shared" si="2"/>
        <v/>
      </c>
      <c r="AY17" s="78"/>
      <c r="AZ17" s="150"/>
      <c r="BA17" s="145"/>
      <c r="BB17" s="152"/>
      <c r="BC17" s="147"/>
      <c r="BD17" s="224" t="str">
        <f t="shared" si="6"/>
        <v/>
      </c>
      <c r="BE17" s="148"/>
      <c r="BF17" s="15"/>
    </row>
    <row r="18" spans="1:61" s="16" customFormat="1" ht="17.100000000000001" customHeight="1">
      <c r="A18" s="15"/>
      <c r="B18" s="914"/>
      <c r="C18" s="917"/>
      <c r="D18" s="129" t="s">
        <v>66</v>
      </c>
      <c r="E18" s="911"/>
      <c r="F18" s="76"/>
      <c r="G18" s="130" t="s">
        <v>184</v>
      </c>
      <c r="H18" s="131">
        <f t="shared" si="4"/>
        <v>2</v>
      </c>
      <c r="I18" s="132">
        <v>0</v>
      </c>
      <c r="J18" s="133">
        <v>2</v>
      </c>
      <c r="K18" s="132">
        <v>0</v>
      </c>
      <c r="L18" s="133">
        <v>0</v>
      </c>
      <c r="M18" s="134" t="s">
        <v>60</v>
      </c>
      <c r="N18" s="135" t="s">
        <v>100</v>
      </c>
      <c r="O18" s="220" t="s">
        <v>100</v>
      </c>
      <c r="P18" s="133" t="s">
        <v>1</v>
      </c>
      <c r="Q18" s="138" t="s">
        <v>100</v>
      </c>
      <c r="R18" s="139" t="str">
        <f t="shared" si="1"/>
        <v/>
      </c>
      <c r="S18" s="114"/>
      <c r="T18" s="135"/>
      <c r="U18" s="133"/>
      <c r="V18" s="132" t="s">
        <v>160</v>
      </c>
      <c r="W18" s="136"/>
      <c r="X18" s="136"/>
      <c r="Y18" s="133"/>
      <c r="Z18" s="132"/>
      <c r="AA18" s="136"/>
      <c r="AB18" s="136"/>
      <c r="AC18" s="136"/>
      <c r="AD18" s="133"/>
      <c r="AE18" s="132"/>
      <c r="AF18" s="136"/>
      <c r="AG18" s="140"/>
      <c r="AH18" s="117"/>
      <c r="AI18" s="141" t="s">
        <v>100</v>
      </c>
      <c r="AJ18" s="142"/>
      <c r="AK18" s="76"/>
      <c r="AL18" s="143" t="str">
        <f t="shared" si="5"/>
        <v/>
      </c>
      <c r="AM18" s="156"/>
      <c r="AN18" s="145"/>
      <c r="AO18" s="145"/>
      <c r="AP18" s="146"/>
      <c r="AQ18" s="146"/>
      <c r="AR18" s="146"/>
      <c r="AS18" s="147"/>
      <c r="AT18" s="145"/>
      <c r="AU18" s="145"/>
      <c r="AV18" s="145"/>
      <c r="AW18" s="148"/>
      <c r="AX18" s="149" t="str">
        <f t="shared" si="2"/>
        <v/>
      </c>
      <c r="AY18" s="78"/>
      <c r="AZ18" s="150"/>
      <c r="BA18" s="145"/>
      <c r="BB18" s="152"/>
      <c r="BC18" s="147"/>
      <c r="BD18" s="224" t="str">
        <f t="shared" si="6"/>
        <v/>
      </c>
      <c r="BE18" s="148"/>
      <c r="BF18" s="15"/>
    </row>
    <row r="19" spans="1:61" s="16" customFormat="1" ht="17.100000000000001" customHeight="1">
      <c r="A19" s="15"/>
      <c r="B19" s="914"/>
      <c r="C19" s="917"/>
      <c r="D19" s="129" t="s">
        <v>66</v>
      </c>
      <c r="E19" s="911"/>
      <c r="F19" s="76"/>
      <c r="G19" s="130" t="s">
        <v>91</v>
      </c>
      <c r="H19" s="131">
        <f t="shared" si="4"/>
        <v>2</v>
      </c>
      <c r="I19" s="132">
        <v>0</v>
      </c>
      <c r="J19" s="133">
        <v>0</v>
      </c>
      <c r="K19" s="132">
        <v>0</v>
      </c>
      <c r="L19" s="133">
        <v>2</v>
      </c>
      <c r="M19" s="134" t="s">
        <v>60</v>
      </c>
      <c r="N19" s="135" t="s">
        <v>1</v>
      </c>
      <c r="O19" s="136" t="s">
        <v>100</v>
      </c>
      <c r="P19" s="133" t="s">
        <v>1</v>
      </c>
      <c r="Q19" s="138" t="s">
        <v>100</v>
      </c>
      <c r="R19" s="139" t="str">
        <f t="shared" si="1"/>
        <v/>
      </c>
      <c r="S19" s="114"/>
      <c r="T19" s="135"/>
      <c r="U19" s="133"/>
      <c r="V19" s="132"/>
      <c r="W19" s="136" t="s">
        <v>160</v>
      </c>
      <c r="X19" s="136"/>
      <c r="Y19" s="133"/>
      <c r="Z19" s="132"/>
      <c r="AA19" s="136"/>
      <c r="AB19" s="136"/>
      <c r="AC19" s="136"/>
      <c r="AD19" s="133"/>
      <c r="AE19" s="132"/>
      <c r="AF19" s="136"/>
      <c r="AG19" s="140"/>
      <c r="AH19" s="117"/>
      <c r="AI19" s="141" t="s">
        <v>100</v>
      </c>
      <c r="AJ19" s="142"/>
      <c r="AK19" s="76"/>
      <c r="AL19" s="143" t="str">
        <f t="shared" si="5"/>
        <v/>
      </c>
      <c r="AM19" s="156"/>
      <c r="AN19" s="225"/>
      <c r="AO19" s="225"/>
      <c r="AP19" s="226"/>
      <c r="AQ19" s="226"/>
      <c r="AR19" s="226"/>
      <c r="AS19" s="227"/>
      <c r="AT19" s="225"/>
      <c r="AU19" s="225"/>
      <c r="AV19" s="225"/>
      <c r="AW19" s="228"/>
      <c r="AX19" s="149" t="str">
        <f t="shared" si="2"/>
        <v/>
      </c>
      <c r="AY19" s="78"/>
      <c r="AZ19" s="150"/>
      <c r="BA19" s="145"/>
      <c r="BB19" s="229"/>
      <c r="BC19" s="227"/>
      <c r="BD19" s="224" t="str">
        <f t="shared" si="6"/>
        <v/>
      </c>
      <c r="BE19" s="228"/>
      <c r="BF19" s="15"/>
    </row>
    <row r="20" spans="1:61" s="16" customFormat="1" ht="17.100000000000001" customHeight="1">
      <c r="A20" s="15"/>
      <c r="B20" s="914"/>
      <c r="C20" s="917"/>
      <c r="D20" s="129" t="s">
        <v>66</v>
      </c>
      <c r="E20" s="911"/>
      <c r="F20" s="76"/>
      <c r="G20" s="130" t="s">
        <v>92</v>
      </c>
      <c r="H20" s="131">
        <f t="shared" si="4"/>
        <v>2</v>
      </c>
      <c r="I20" s="132">
        <v>0</v>
      </c>
      <c r="J20" s="133">
        <v>0</v>
      </c>
      <c r="K20" s="132">
        <v>0</v>
      </c>
      <c r="L20" s="133">
        <v>2</v>
      </c>
      <c r="M20" s="134" t="s">
        <v>60</v>
      </c>
      <c r="N20" s="135"/>
      <c r="O20" s="136" t="s">
        <v>8</v>
      </c>
      <c r="P20" s="133" t="s">
        <v>1</v>
      </c>
      <c r="Q20" s="138" t="s">
        <v>8</v>
      </c>
      <c r="R20" s="139" t="str">
        <f t="shared" si="1"/>
        <v/>
      </c>
      <c r="S20" s="114"/>
      <c r="T20" s="135"/>
      <c r="U20" s="133"/>
      <c r="V20" s="132"/>
      <c r="W20" s="136" t="s">
        <v>100</v>
      </c>
      <c r="X20" s="136"/>
      <c r="Y20" s="133"/>
      <c r="Z20" s="132"/>
      <c r="AA20" s="136"/>
      <c r="AB20" s="136"/>
      <c r="AC20" s="136"/>
      <c r="AD20" s="133"/>
      <c r="AE20" s="132"/>
      <c r="AF20" s="136"/>
      <c r="AG20" s="140"/>
      <c r="AH20" s="117"/>
      <c r="AI20" s="141" t="s">
        <v>8</v>
      </c>
      <c r="AJ20" s="142"/>
      <c r="AK20" s="76"/>
      <c r="AL20" s="154"/>
      <c r="AM20" s="156"/>
      <c r="AN20" s="225"/>
      <c r="AO20" s="225"/>
      <c r="AP20" s="226"/>
      <c r="AQ20" s="226"/>
      <c r="AR20" s="226"/>
      <c r="AS20" s="227"/>
      <c r="AT20" s="225"/>
      <c r="AU20" s="225"/>
      <c r="AV20" s="136" t="str">
        <f>IF(ISNUMBER($AJ20),IF(AND($AJ20&gt;=60,$AJ20&lt;=100),"●",""),"")</f>
        <v/>
      </c>
      <c r="AW20" s="228"/>
      <c r="AX20" s="149" t="str">
        <f t="shared" si="2"/>
        <v/>
      </c>
      <c r="AY20" s="78"/>
      <c r="AZ20" s="150"/>
      <c r="BA20" s="145"/>
      <c r="BB20" s="229"/>
      <c r="BC20" s="227"/>
      <c r="BD20" s="224" t="str">
        <f t="shared" si="6"/>
        <v/>
      </c>
      <c r="BE20" s="228"/>
      <c r="BF20" s="15"/>
    </row>
    <row r="21" spans="1:61" s="16" customFormat="1" ht="17.100000000000001" customHeight="1">
      <c r="A21" s="15"/>
      <c r="B21" s="914"/>
      <c r="C21" s="917"/>
      <c r="D21" s="129" t="s">
        <v>66</v>
      </c>
      <c r="E21" s="911"/>
      <c r="F21" s="76"/>
      <c r="G21" s="130" t="s">
        <v>185</v>
      </c>
      <c r="H21" s="131">
        <f t="shared" si="4"/>
        <v>2</v>
      </c>
      <c r="I21" s="132">
        <v>0</v>
      </c>
      <c r="J21" s="133">
        <v>2</v>
      </c>
      <c r="K21" s="132">
        <v>0</v>
      </c>
      <c r="L21" s="133">
        <v>0</v>
      </c>
      <c r="M21" s="134" t="s">
        <v>60</v>
      </c>
      <c r="N21" s="135" t="s">
        <v>100</v>
      </c>
      <c r="O21" s="220" t="s">
        <v>100</v>
      </c>
      <c r="P21" s="133"/>
      <c r="Q21" s="230" t="s">
        <v>100</v>
      </c>
      <c r="R21" s="231" t="str">
        <f t="shared" si="1"/>
        <v/>
      </c>
      <c r="S21" s="114"/>
      <c r="T21" s="135"/>
      <c r="U21" s="133"/>
      <c r="V21" s="132" t="s">
        <v>160</v>
      </c>
      <c r="W21" s="136"/>
      <c r="X21" s="136"/>
      <c r="Y21" s="133"/>
      <c r="Z21" s="132"/>
      <c r="AA21" s="136"/>
      <c r="AB21" s="136"/>
      <c r="AC21" s="136"/>
      <c r="AD21" s="133"/>
      <c r="AE21" s="132"/>
      <c r="AF21" s="136"/>
      <c r="AG21" s="140"/>
      <c r="AH21" s="117"/>
      <c r="AI21" s="232" t="s">
        <v>100</v>
      </c>
      <c r="AJ21" s="142"/>
      <c r="AK21" s="76"/>
      <c r="AL21" s="143" t="str">
        <f t="shared" si="5"/>
        <v/>
      </c>
      <c r="AM21" s="156"/>
      <c r="AN21" s="145"/>
      <c r="AO21" s="145"/>
      <c r="AP21" s="146"/>
      <c r="AQ21" s="146"/>
      <c r="AR21" s="146"/>
      <c r="AS21" s="147"/>
      <c r="AT21" s="145"/>
      <c r="AU21" s="145"/>
      <c r="AV21" s="145"/>
      <c r="AW21" s="148"/>
      <c r="AX21" s="149" t="str">
        <f t="shared" si="2"/>
        <v/>
      </c>
      <c r="AY21" s="78"/>
      <c r="AZ21" s="150"/>
      <c r="BA21" s="145"/>
      <c r="BB21" s="152"/>
      <c r="BC21" s="147"/>
      <c r="BD21" s="224" t="str">
        <f t="shared" si="6"/>
        <v/>
      </c>
      <c r="BE21" s="148"/>
      <c r="BF21" s="15"/>
    </row>
    <row r="22" spans="1:61" s="16" customFormat="1" ht="17.100000000000001" customHeight="1">
      <c r="A22" s="15"/>
      <c r="B22" s="914"/>
      <c r="C22" s="917"/>
      <c r="D22" s="233" t="s">
        <v>66</v>
      </c>
      <c r="E22" s="911"/>
      <c r="F22" s="76"/>
      <c r="G22" s="234" t="s">
        <v>186</v>
      </c>
      <c r="H22" s="235">
        <f t="shared" si="4"/>
        <v>2</v>
      </c>
      <c r="I22" s="236">
        <v>2</v>
      </c>
      <c r="J22" s="237">
        <v>0</v>
      </c>
      <c r="K22" s="236"/>
      <c r="L22" s="237">
        <v>0</v>
      </c>
      <c r="M22" s="238" t="s">
        <v>60</v>
      </c>
      <c r="N22" s="239" t="s">
        <v>100</v>
      </c>
      <c r="O22" s="240" t="s">
        <v>117</v>
      </c>
      <c r="P22" s="237"/>
      <c r="Q22" s="230" t="s">
        <v>192</v>
      </c>
      <c r="R22" s="231" t="str">
        <f t="shared" si="1"/>
        <v/>
      </c>
      <c r="S22" s="114"/>
      <c r="T22" s="241"/>
      <c r="U22" s="237"/>
      <c r="V22" s="236" t="s">
        <v>160</v>
      </c>
      <c r="W22" s="240" t="s">
        <v>160</v>
      </c>
      <c r="X22" s="240"/>
      <c r="Y22" s="237"/>
      <c r="Z22" s="236"/>
      <c r="AA22" s="240"/>
      <c r="AB22" s="240"/>
      <c r="AC22" s="240"/>
      <c r="AD22" s="237"/>
      <c r="AE22" s="236"/>
      <c r="AF22" s="240"/>
      <c r="AG22" s="242"/>
      <c r="AH22" s="117"/>
      <c r="AI22" s="232" t="s">
        <v>192</v>
      </c>
      <c r="AJ22" s="142"/>
      <c r="AK22" s="76"/>
      <c r="AL22" s="143" t="str">
        <f t="shared" si="5"/>
        <v/>
      </c>
      <c r="AM22" s="243"/>
      <c r="AN22" s="244"/>
      <c r="AO22" s="244"/>
      <c r="AP22" s="245"/>
      <c r="AQ22" s="245"/>
      <c r="AR22" s="245"/>
      <c r="AS22" s="246"/>
      <c r="AT22" s="224" t="str">
        <f>IF(ISNUMBER($AJ22),IF(AND($AJ22&gt;=60,$AJ22&lt;=100),"●",""),"")</f>
        <v/>
      </c>
      <c r="AU22" s="244"/>
      <c r="AV22" s="244"/>
      <c r="AW22" s="247"/>
      <c r="AX22" s="149" t="str">
        <f t="shared" si="2"/>
        <v/>
      </c>
      <c r="AY22" s="78"/>
      <c r="AZ22" s="248"/>
      <c r="BA22" s="244"/>
      <c r="BB22" s="249"/>
      <c r="BC22" s="246"/>
      <c r="BD22" s="224" t="str">
        <f t="shared" si="6"/>
        <v/>
      </c>
      <c r="BE22" s="247"/>
      <c r="BF22" s="15"/>
    </row>
    <row r="23" spans="1:61" s="16" customFormat="1" ht="17.100000000000001" customHeight="1">
      <c r="A23" s="15"/>
      <c r="B23" s="914"/>
      <c r="C23" s="918"/>
      <c r="D23" s="250" t="s">
        <v>66</v>
      </c>
      <c r="E23" s="912"/>
      <c r="F23" s="76"/>
      <c r="G23" s="210" t="s">
        <v>198</v>
      </c>
      <c r="H23" s="211">
        <v>2</v>
      </c>
      <c r="I23" s="168"/>
      <c r="J23" s="167">
        <v>0</v>
      </c>
      <c r="K23" s="166">
        <v>2</v>
      </c>
      <c r="L23" s="251">
        <v>0</v>
      </c>
      <c r="M23" s="169" t="s">
        <v>60</v>
      </c>
      <c r="N23" s="170" t="s">
        <v>102</v>
      </c>
      <c r="O23" s="171" t="s">
        <v>102</v>
      </c>
      <c r="P23" s="167"/>
      <c r="Q23" s="173" t="s">
        <v>102</v>
      </c>
      <c r="R23" s="174" t="str">
        <f t="shared" si="1"/>
        <v/>
      </c>
      <c r="S23" s="114"/>
      <c r="T23" s="170"/>
      <c r="U23" s="167"/>
      <c r="V23" s="168" t="s">
        <v>102</v>
      </c>
      <c r="W23" s="171" t="s">
        <v>102</v>
      </c>
      <c r="X23" s="171"/>
      <c r="Y23" s="251" t="s">
        <v>195</v>
      </c>
      <c r="Z23" s="168"/>
      <c r="AA23" s="171"/>
      <c r="AB23" s="171"/>
      <c r="AC23" s="171"/>
      <c r="AD23" s="167"/>
      <c r="AE23" s="168"/>
      <c r="AF23" s="171"/>
      <c r="AG23" s="175"/>
      <c r="AH23" s="117"/>
      <c r="AI23" s="176" t="s">
        <v>102</v>
      </c>
      <c r="AJ23" s="142"/>
      <c r="AK23" s="76"/>
      <c r="AL23" s="177"/>
      <c r="AM23" s="178"/>
      <c r="AN23" s="179"/>
      <c r="AO23" s="179"/>
      <c r="AP23" s="180"/>
      <c r="AQ23" s="180"/>
      <c r="AR23" s="180"/>
      <c r="AS23" s="181"/>
      <c r="AT23" s="252"/>
      <c r="AU23" s="179"/>
      <c r="AV23" s="179"/>
      <c r="AW23" s="182"/>
      <c r="AX23" s="149" t="str">
        <f t="shared" si="2"/>
        <v/>
      </c>
      <c r="AY23" s="78"/>
      <c r="AZ23" s="184"/>
      <c r="BA23" s="179"/>
      <c r="BB23" s="185"/>
      <c r="BC23" s="181"/>
      <c r="BD23" s="214" t="str">
        <f t="shared" si="6"/>
        <v/>
      </c>
      <c r="BE23" s="182"/>
      <c r="BF23" s="15"/>
    </row>
    <row r="24" spans="1:61" s="16" customFormat="1" ht="17.100000000000001" customHeight="1">
      <c r="A24" s="15"/>
      <c r="B24" s="914"/>
      <c r="C24" s="924" t="s">
        <v>112</v>
      </c>
      <c r="D24" s="101" t="s">
        <v>59</v>
      </c>
      <c r="E24" s="253">
        <v>2</v>
      </c>
      <c r="F24" s="76"/>
      <c r="G24" s="216" t="s">
        <v>119</v>
      </c>
      <c r="H24" s="217">
        <f t="shared" si="4"/>
        <v>2</v>
      </c>
      <c r="I24" s="196">
        <v>2</v>
      </c>
      <c r="J24" s="195">
        <v>0</v>
      </c>
      <c r="K24" s="196">
        <v>0</v>
      </c>
      <c r="L24" s="195">
        <v>0</v>
      </c>
      <c r="M24" s="218" t="s">
        <v>60</v>
      </c>
      <c r="N24" s="194" t="s">
        <v>100</v>
      </c>
      <c r="O24" s="191"/>
      <c r="P24" s="195"/>
      <c r="Q24" s="254" t="s">
        <v>100</v>
      </c>
      <c r="R24" s="255" t="str">
        <f t="shared" si="1"/>
        <v/>
      </c>
      <c r="S24" s="114"/>
      <c r="T24" s="190"/>
      <c r="U24" s="107"/>
      <c r="V24" s="105"/>
      <c r="W24" s="220"/>
      <c r="X24" s="220"/>
      <c r="Y24" s="107"/>
      <c r="Z24" s="105"/>
      <c r="AA24" s="220"/>
      <c r="AB24" s="220" t="s">
        <v>160</v>
      </c>
      <c r="AC24" s="220"/>
      <c r="AD24" s="107"/>
      <c r="AE24" s="105"/>
      <c r="AF24" s="220"/>
      <c r="AG24" s="102"/>
      <c r="AH24" s="117"/>
      <c r="AI24" s="159" t="s">
        <v>100</v>
      </c>
      <c r="AJ24" s="142"/>
      <c r="AK24" s="76"/>
      <c r="AL24" s="199" t="str">
        <f t="shared" si="5"/>
        <v/>
      </c>
      <c r="AM24" s="200"/>
      <c r="AN24" s="201"/>
      <c r="AO24" s="201"/>
      <c r="AP24" s="202"/>
      <c r="AQ24" s="202"/>
      <c r="AR24" s="202"/>
      <c r="AS24" s="203"/>
      <c r="AT24" s="201"/>
      <c r="AU24" s="201"/>
      <c r="AV24" s="201"/>
      <c r="AW24" s="209"/>
      <c r="AX24" s="256" t="str">
        <f t="shared" si="2"/>
        <v/>
      </c>
      <c r="AY24" s="78"/>
      <c r="AZ24" s="206"/>
      <c r="BA24" s="201"/>
      <c r="BB24" s="207" t="str">
        <f t="shared" ref="BB24:BB33" si="7">IF(ISNUMBER($AJ24),IF(AND($AJ24&gt;=60,$AJ24&lt;=100),$H24,""),"")</f>
        <v/>
      </c>
      <c r="BC24" s="203"/>
      <c r="BD24" s="201"/>
      <c r="BE24" s="209"/>
      <c r="BF24" s="15"/>
    </row>
    <row r="25" spans="1:61" s="16" customFormat="1" ht="17.100000000000001" customHeight="1">
      <c r="A25" s="15"/>
      <c r="B25" s="914"/>
      <c r="C25" s="925"/>
      <c r="D25" s="101" t="s">
        <v>179</v>
      </c>
      <c r="E25" s="253">
        <v>1</v>
      </c>
      <c r="F25" s="76"/>
      <c r="G25" s="130" t="s">
        <v>187</v>
      </c>
      <c r="H25" s="131">
        <f t="shared" si="4"/>
        <v>1</v>
      </c>
      <c r="I25" s="132">
        <v>1</v>
      </c>
      <c r="J25" s="133"/>
      <c r="K25" s="132"/>
      <c r="L25" s="133"/>
      <c r="M25" s="134" t="s">
        <v>159</v>
      </c>
      <c r="N25" s="135" t="s">
        <v>100</v>
      </c>
      <c r="O25" s="136"/>
      <c r="P25" s="133" t="s">
        <v>100</v>
      </c>
      <c r="Q25" s="138" t="s">
        <v>100</v>
      </c>
      <c r="R25" s="139" t="str">
        <f t="shared" si="1"/>
        <v/>
      </c>
      <c r="S25" s="114"/>
      <c r="T25" s="190"/>
      <c r="U25" s="107" t="s">
        <v>160</v>
      </c>
      <c r="V25" s="105"/>
      <c r="W25" s="220"/>
      <c r="X25" s="220"/>
      <c r="Y25" s="107"/>
      <c r="Z25" s="105"/>
      <c r="AA25" s="220"/>
      <c r="AB25" s="220"/>
      <c r="AC25" s="220"/>
      <c r="AD25" s="107"/>
      <c r="AE25" s="105"/>
      <c r="AF25" s="220"/>
      <c r="AG25" s="102"/>
      <c r="AH25" s="117"/>
      <c r="AI25" s="159" t="s">
        <v>100</v>
      </c>
      <c r="AJ25" s="142"/>
      <c r="AK25" s="76"/>
      <c r="AL25" s="257" t="str">
        <f t="shared" si="5"/>
        <v/>
      </c>
      <c r="AM25" s="258"/>
      <c r="AN25" s="259"/>
      <c r="AO25" s="259"/>
      <c r="AP25" s="260"/>
      <c r="AQ25" s="260"/>
      <c r="AR25" s="260"/>
      <c r="AS25" s="261"/>
      <c r="AT25" s="259"/>
      <c r="AU25" s="259"/>
      <c r="AV25" s="259"/>
      <c r="AW25" s="262"/>
      <c r="AX25" s="205" t="str">
        <f t="shared" si="2"/>
        <v/>
      </c>
      <c r="AY25" s="78"/>
      <c r="AZ25" s="263"/>
      <c r="BA25" s="259"/>
      <c r="BB25" s="264" t="str">
        <f t="shared" si="7"/>
        <v/>
      </c>
      <c r="BC25" s="261"/>
      <c r="BD25" s="259"/>
      <c r="BE25" s="262"/>
      <c r="BF25" s="15"/>
    </row>
    <row r="26" spans="1:61" s="16" customFormat="1" ht="17.100000000000001" customHeight="1">
      <c r="A26" s="15"/>
      <c r="B26" s="914"/>
      <c r="C26" s="925"/>
      <c r="D26" s="101" t="s">
        <v>212</v>
      </c>
      <c r="E26" s="253">
        <v>1</v>
      </c>
      <c r="F26" s="76"/>
      <c r="G26" s="130" t="s">
        <v>213</v>
      </c>
      <c r="H26" s="131">
        <f>SUM(I26:L26)</f>
        <v>1</v>
      </c>
      <c r="I26" s="132"/>
      <c r="J26" s="133">
        <v>1</v>
      </c>
      <c r="K26" s="132"/>
      <c r="L26" s="133"/>
      <c r="M26" s="134" t="s">
        <v>131</v>
      </c>
      <c r="N26" s="135" t="s">
        <v>100</v>
      </c>
      <c r="O26" s="265"/>
      <c r="P26" s="133" t="s">
        <v>100</v>
      </c>
      <c r="Q26" s="138" t="s">
        <v>100</v>
      </c>
      <c r="R26" s="139" t="str">
        <f t="shared" ref="R26" si="8">IF(AJ26&gt;=60,"○","")</f>
        <v/>
      </c>
      <c r="S26" s="114"/>
      <c r="T26" s="135"/>
      <c r="U26" s="133" t="s">
        <v>160</v>
      </c>
      <c r="V26" s="132"/>
      <c r="W26" s="136"/>
      <c r="X26" s="136"/>
      <c r="Y26" s="133"/>
      <c r="Z26" s="132"/>
      <c r="AA26" s="136"/>
      <c r="AB26" s="136"/>
      <c r="AC26" s="136"/>
      <c r="AD26" s="133"/>
      <c r="AE26" s="132"/>
      <c r="AF26" s="136"/>
      <c r="AG26" s="140"/>
      <c r="AH26" s="117"/>
      <c r="AI26" s="141" t="s">
        <v>100</v>
      </c>
      <c r="AJ26" s="142"/>
      <c r="AK26" s="76"/>
      <c r="AL26" s="257" t="str">
        <f t="shared" si="5"/>
        <v/>
      </c>
      <c r="AM26" s="258"/>
      <c r="AN26" s="259"/>
      <c r="AO26" s="259"/>
      <c r="AP26" s="260"/>
      <c r="AQ26" s="260"/>
      <c r="AR26" s="260"/>
      <c r="AS26" s="261"/>
      <c r="AT26" s="259"/>
      <c r="AU26" s="259"/>
      <c r="AV26" s="259"/>
      <c r="AW26" s="262"/>
      <c r="AX26" s="149" t="str">
        <f>IF(ISNUMBER($AJ26),IF(AND($AJ26&gt;=60,$AJ26&lt;=100),$H26,""),"")</f>
        <v/>
      </c>
      <c r="AY26" s="78"/>
      <c r="AZ26" s="263"/>
      <c r="BA26" s="259"/>
      <c r="BB26" s="224" t="str">
        <f>IF(ISNUMBER($AJ26),IF(AND($AJ26&gt;=60,$AJ26&lt;=100),$H26,""),"")</f>
        <v/>
      </c>
      <c r="BC26" s="261"/>
      <c r="BD26" s="259"/>
      <c r="BE26" s="262"/>
      <c r="BF26" s="15"/>
    </row>
    <row r="27" spans="1:61" s="16" customFormat="1" ht="17.100000000000001" customHeight="1">
      <c r="A27" s="15"/>
      <c r="B27" s="914"/>
      <c r="C27" s="925"/>
      <c r="D27" s="129" t="s">
        <v>59</v>
      </c>
      <c r="E27" s="266">
        <v>3</v>
      </c>
      <c r="F27" s="76"/>
      <c r="G27" s="130" t="s">
        <v>214</v>
      </c>
      <c r="H27" s="131">
        <f>SUM(I27:L27)</f>
        <v>2</v>
      </c>
      <c r="I27" s="132"/>
      <c r="J27" s="133"/>
      <c r="K27" s="132">
        <v>1</v>
      </c>
      <c r="L27" s="133">
        <v>1</v>
      </c>
      <c r="M27" s="134" t="s">
        <v>131</v>
      </c>
      <c r="N27" s="135" t="s">
        <v>100</v>
      </c>
      <c r="O27" s="265"/>
      <c r="P27" s="133" t="s">
        <v>100</v>
      </c>
      <c r="Q27" s="138" t="s">
        <v>100</v>
      </c>
      <c r="R27" s="139" t="str">
        <f t="shared" si="1"/>
        <v/>
      </c>
      <c r="S27" s="114"/>
      <c r="T27" s="135"/>
      <c r="U27" s="133" t="s">
        <v>160</v>
      </c>
      <c r="V27" s="132"/>
      <c r="W27" s="136"/>
      <c r="X27" s="136"/>
      <c r="Y27" s="133"/>
      <c r="Z27" s="132"/>
      <c r="AA27" s="136"/>
      <c r="AB27" s="136"/>
      <c r="AC27" s="136"/>
      <c r="AD27" s="133"/>
      <c r="AE27" s="132"/>
      <c r="AF27" s="136"/>
      <c r="AG27" s="140"/>
      <c r="AH27" s="117"/>
      <c r="AI27" s="141" t="s">
        <v>100</v>
      </c>
      <c r="AJ27" s="142"/>
      <c r="AK27" s="76"/>
      <c r="AL27" s="143" t="str">
        <f t="shared" si="5"/>
        <v/>
      </c>
      <c r="AM27" s="156"/>
      <c r="AN27" s="145"/>
      <c r="AO27" s="145"/>
      <c r="AP27" s="146"/>
      <c r="AQ27" s="146"/>
      <c r="AR27" s="146"/>
      <c r="AS27" s="147"/>
      <c r="AT27" s="145"/>
      <c r="AU27" s="145"/>
      <c r="AV27" s="145"/>
      <c r="AW27" s="148"/>
      <c r="AX27" s="149" t="str">
        <f>IF(ISNUMBER($AJ27),IF(AND($AJ27&gt;=60,$AJ27&lt;=100),$H27,""),"")</f>
        <v/>
      </c>
      <c r="AY27" s="78"/>
      <c r="AZ27" s="150"/>
      <c r="BA27" s="145"/>
      <c r="BB27" s="224" t="str">
        <f>IF(ISNUMBER($AJ27),IF(AND($AJ27&gt;=60,$AJ27&lt;=100),$H27,""),"")</f>
        <v/>
      </c>
      <c r="BC27" s="147"/>
      <c r="BD27" s="145"/>
      <c r="BE27" s="148"/>
      <c r="BF27" s="15"/>
    </row>
    <row r="28" spans="1:61" s="16" customFormat="1" ht="17.100000000000001" customHeight="1">
      <c r="A28" s="15"/>
      <c r="B28" s="914"/>
      <c r="C28" s="925"/>
      <c r="D28" s="927" t="s">
        <v>78</v>
      </c>
      <c r="E28" s="929">
        <v>4</v>
      </c>
      <c r="F28" s="76"/>
      <c r="G28" s="130" t="s">
        <v>57</v>
      </c>
      <c r="H28" s="131">
        <f t="shared" si="4"/>
        <v>4</v>
      </c>
      <c r="I28" s="132">
        <v>2</v>
      </c>
      <c r="J28" s="133">
        <v>2</v>
      </c>
      <c r="K28" s="132">
        <v>0</v>
      </c>
      <c r="L28" s="133">
        <v>0</v>
      </c>
      <c r="M28" s="134" t="s">
        <v>122</v>
      </c>
      <c r="N28" s="135" t="s">
        <v>191</v>
      </c>
      <c r="O28" s="136"/>
      <c r="P28" s="133" t="s">
        <v>191</v>
      </c>
      <c r="Q28" s="138" t="s">
        <v>191</v>
      </c>
      <c r="R28" s="139" t="str">
        <f t="shared" si="1"/>
        <v/>
      </c>
      <c r="S28" s="114"/>
      <c r="T28" s="135"/>
      <c r="U28" s="133" t="s">
        <v>100</v>
      </c>
      <c r="V28" s="132"/>
      <c r="W28" s="136"/>
      <c r="X28" s="136"/>
      <c r="Y28" s="133"/>
      <c r="Z28" s="132"/>
      <c r="AA28" s="136"/>
      <c r="AB28" s="136"/>
      <c r="AC28" s="136"/>
      <c r="AD28" s="133"/>
      <c r="AE28" s="132"/>
      <c r="AF28" s="136"/>
      <c r="AG28" s="140"/>
      <c r="AH28" s="117"/>
      <c r="AI28" s="141" t="s">
        <v>191</v>
      </c>
      <c r="AJ28" s="142"/>
      <c r="AK28" s="76"/>
      <c r="AL28" s="154"/>
      <c r="AM28" s="156"/>
      <c r="AN28" s="145"/>
      <c r="AO28" s="145"/>
      <c r="AP28" s="146"/>
      <c r="AQ28" s="146"/>
      <c r="AR28" s="267" t="str">
        <f>IF(ISNUMBER($AJ28),IF(AND($AJ28&gt;=60,$AJ28&lt;=100),"●",""),"")</f>
        <v/>
      </c>
      <c r="AS28" s="147"/>
      <c r="AT28" s="145"/>
      <c r="AU28" s="145"/>
      <c r="AV28" s="145"/>
      <c r="AW28" s="148"/>
      <c r="AX28" s="149" t="str">
        <f t="shared" si="2"/>
        <v/>
      </c>
      <c r="AY28" s="78"/>
      <c r="AZ28" s="150"/>
      <c r="BA28" s="145"/>
      <c r="BB28" s="224" t="str">
        <f t="shared" si="7"/>
        <v/>
      </c>
      <c r="BC28" s="147"/>
      <c r="BD28" s="145"/>
      <c r="BE28" s="148"/>
      <c r="BF28" s="15"/>
      <c r="BH28" s="937" t="s">
        <v>193</v>
      </c>
      <c r="BI28"/>
    </row>
    <row r="29" spans="1:61" s="16" customFormat="1" ht="17.100000000000001" customHeight="1">
      <c r="A29" s="15"/>
      <c r="B29" s="914"/>
      <c r="C29" s="925"/>
      <c r="D29" s="928"/>
      <c r="E29" s="930"/>
      <c r="F29" s="76"/>
      <c r="G29" s="130" t="s">
        <v>3</v>
      </c>
      <c r="H29" s="131">
        <f t="shared" si="4"/>
        <v>4</v>
      </c>
      <c r="I29" s="132">
        <v>2</v>
      </c>
      <c r="J29" s="133">
        <v>2</v>
      </c>
      <c r="K29" s="132">
        <v>0</v>
      </c>
      <c r="L29" s="133">
        <v>0</v>
      </c>
      <c r="M29" s="134" t="s">
        <v>122</v>
      </c>
      <c r="N29" s="135" t="s">
        <v>191</v>
      </c>
      <c r="O29" s="136"/>
      <c r="P29" s="133" t="s">
        <v>191</v>
      </c>
      <c r="Q29" s="138" t="s">
        <v>191</v>
      </c>
      <c r="R29" s="139" t="str">
        <f t="shared" si="1"/>
        <v/>
      </c>
      <c r="S29" s="114"/>
      <c r="T29" s="135"/>
      <c r="U29" s="133" t="s">
        <v>100</v>
      </c>
      <c r="V29" s="132"/>
      <c r="W29" s="136"/>
      <c r="X29" s="136"/>
      <c r="Y29" s="133"/>
      <c r="Z29" s="132"/>
      <c r="AA29" s="136"/>
      <c r="AB29" s="136"/>
      <c r="AC29" s="136"/>
      <c r="AD29" s="133"/>
      <c r="AE29" s="132"/>
      <c r="AF29" s="136"/>
      <c r="AG29" s="140"/>
      <c r="AH29" s="117"/>
      <c r="AI29" s="141" t="s">
        <v>191</v>
      </c>
      <c r="AJ29" s="142"/>
      <c r="AK29" s="76"/>
      <c r="AL29" s="154"/>
      <c r="AM29" s="156"/>
      <c r="AN29" s="145"/>
      <c r="AO29" s="145"/>
      <c r="AP29" s="146"/>
      <c r="AQ29" s="146"/>
      <c r="AR29" s="267" t="str">
        <f>IF(ISNUMBER($AJ29),IF(AND($AJ29&gt;=60,$AJ29&lt;=100),"●",""),"")</f>
        <v/>
      </c>
      <c r="AS29" s="147"/>
      <c r="AT29" s="145"/>
      <c r="AU29" s="145"/>
      <c r="AV29" s="145"/>
      <c r="AW29" s="148"/>
      <c r="AX29" s="149" t="str">
        <f t="shared" si="2"/>
        <v/>
      </c>
      <c r="AY29" s="78"/>
      <c r="AZ29" s="150"/>
      <c r="BA29" s="145"/>
      <c r="BB29" s="224" t="str">
        <f t="shared" si="7"/>
        <v/>
      </c>
      <c r="BC29" s="147"/>
      <c r="BD29" s="145"/>
      <c r="BE29" s="148"/>
      <c r="BF29" s="15"/>
      <c r="BH29" s="938"/>
      <c r="BI29"/>
    </row>
    <row r="30" spans="1:61" s="16" customFormat="1" ht="17.100000000000001" customHeight="1">
      <c r="A30" s="15"/>
      <c r="B30" s="914"/>
      <c r="C30" s="925"/>
      <c r="D30" s="101" t="s">
        <v>59</v>
      </c>
      <c r="E30" s="253">
        <v>2</v>
      </c>
      <c r="F30" s="76"/>
      <c r="G30" s="130" t="s">
        <v>32</v>
      </c>
      <c r="H30" s="131">
        <f t="shared" si="4"/>
        <v>2</v>
      </c>
      <c r="I30" s="939">
        <v>2</v>
      </c>
      <c r="J30" s="940"/>
      <c r="K30" s="132">
        <v>0</v>
      </c>
      <c r="L30" s="133">
        <v>0</v>
      </c>
      <c r="M30" s="134" t="s">
        <v>122</v>
      </c>
      <c r="N30" s="135" t="s">
        <v>100</v>
      </c>
      <c r="O30" s="136"/>
      <c r="P30" s="133" t="s">
        <v>100</v>
      </c>
      <c r="Q30" s="138" t="s">
        <v>100</v>
      </c>
      <c r="R30" s="139" t="str">
        <f t="shared" si="1"/>
        <v/>
      </c>
      <c r="S30" s="114"/>
      <c r="T30" s="135" t="s">
        <v>100</v>
      </c>
      <c r="U30" s="133"/>
      <c r="V30" s="132"/>
      <c r="W30" s="136"/>
      <c r="X30" s="136" t="s">
        <v>160</v>
      </c>
      <c r="Y30" s="133"/>
      <c r="Z30" s="132"/>
      <c r="AA30" s="136"/>
      <c r="AB30" s="136"/>
      <c r="AC30" s="136"/>
      <c r="AD30" s="133" t="s">
        <v>160</v>
      </c>
      <c r="AE30" s="132"/>
      <c r="AF30" s="136" t="s">
        <v>100</v>
      </c>
      <c r="AG30" s="140" t="s">
        <v>160</v>
      </c>
      <c r="AH30" s="117"/>
      <c r="AI30" s="159" t="s">
        <v>100</v>
      </c>
      <c r="AJ30" s="142"/>
      <c r="AK30" s="76"/>
      <c r="AL30" s="143" t="str">
        <f t="shared" si="5"/>
        <v/>
      </c>
      <c r="AM30" s="156"/>
      <c r="AN30" s="145"/>
      <c r="AO30" s="145"/>
      <c r="AP30" s="146"/>
      <c r="AQ30" s="146"/>
      <c r="AR30" s="146"/>
      <c r="AS30" s="147"/>
      <c r="AT30" s="145"/>
      <c r="AU30" s="145"/>
      <c r="AV30" s="145"/>
      <c r="AW30" s="148"/>
      <c r="AX30" s="205" t="str">
        <f t="shared" si="2"/>
        <v/>
      </c>
      <c r="AY30" s="78"/>
      <c r="AZ30" s="150"/>
      <c r="BA30" s="145"/>
      <c r="BB30" s="224" t="str">
        <f t="shared" si="7"/>
        <v/>
      </c>
      <c r="BC30" s="147"/>
      <c r="BD30" s="145"/>
      <c r="BE30" s="148"/>
      <c r="BF30" s="15"/>
    </row>
    <row r="31" spans="1:61" s="16" customFormat="1" ht="17.100000000000001" customHeight="1">
      <c r="A31" s="15"/>
      <c r="B31" s="914"/>
      <c r="C31" s="925"/>
      <c r="D31" s="129" t="s">
        <v>59</v>
      </c>
      <c r="E31" s="266">
        <v>2</v>
      </c>
      <c r="F31" s="76"/>
      <c r="G31" s="130" t="s">
        <v>80</v>
      </c>
      <c r="H31" s="131">
        <f t="shared" si="4"/>
        <v>2</v>
      </c>
      <c r="I31" s="132">
        <v>1</v>
      </c>
      <c r="J31" s="133">
        <v>1</v>
      </c>
      <c r="K31" s="132">
        <v>0</v>
      </c>
      <c r="L31" s="133">
        <v>0</v>
      </c>
      <c r="M31" s="134" t="s">
        <v>131</v>
      </c>
      <c r="N31" s="135" t="s">
        <v>100</v>
      </c>
      <c r="O31" s="136"/>
      <c r="P31" s="133" t="s">
        <v>102</v>
      </c>
      <c r="Q31" s="138" t="s">
        <v>100</v>
      </c>
      <c r="R31" s="139" t="str">
        <f t="shared" si="1"/>
        <v/>
      </c>
      <c r="S31" s="114"/>
      <c r="T31" s="135" t="s">
        <v>100</v>
      </c>
      <c r="U31" s="133"/>
      <c r="V31" s="132"/>
      <c r="W31" s="136"/>
      <c r="X31" s="136" t="s">
        <v>160</v>
      </c>
      <c r="Y31" s="133"/>
      <c r="Z31" s="132"/>
      <c r="AA31" s="136"/>
      <c r="AB31" s="136"/>
      <c r="AC31" s="136"/>
      <c r="AD31" s="133"/>
      <c r="AE31" s="132"/>
      <c r="AF31" s="136"/>
      <c r="AG31" s="140"/>
      <c r="AH31" s="117"/>
      <c r="AI31" s="232" t="s">
        <v>100</v>
      </c>
      <c r="AJ31" s="142"/>
      <c r="AK31" s="76"/>
      <c r="AL31" s="143" t="str">
        <f t="shared" si="5"/>
        <v/>
      </c>
      <c r="AM31" s="156"/>
      <c r="AN31" s="145"/>
      <c r="AO31" s="145"/>
      <c r="AP31" s="146"/>
      <c r="AQ31" s="146"/>
      <c r="AR31" s="146"/>
      <c r="AS31" s="147"/>
      <c r="AT31" s="145"/>
      <c r="AU31" s="145"/>
      <c r="AV31" s="145"/>
      <c r="AW31" s="148"/>
      <c r="AX31" s="149" t="str">
        <f t="shared" si="2"/>
        <v/>
      </c>
      <c r="AY31" s="78"/>
      <c r="AZ31" s="150"/>
      <c r="BA31" s="145"/>
      <c r="BB31" s="224" t="str">
        <f t="shared" si="7"/>
        <v/>
      </c>
      <c r="BC31" s="147"/>
      <c r="BD31" s="145"/>
      <c r="BE31" s="148"/>
      <c r="BF31" s="15"/>
    </row>
    <row r="32" spans="1:61" s="16" customFormat="1" ht="17.100000000000001" customHeight="1">
      <c r="A32" s="15"/>
      <c r="B32" s="914"/>
      <c r="C32" s="925"/>
      <c r="D32" s="268" t="s">
        <v>59</v>
      </c>
      <c r="E32" s="266">
        <v>6</v>
      </c>
      <c r="F32" s="76"/>
      <c r="G32" s="130" t="s">
        <v>188</v>
      </c>
      <c r="H32" s="131">
        <f t="shared" si="4"/>
        <v>6</v>
      </c>
      <c r="I32" s="132">
        <v>3</v>
      </c>
      <c r="J32" s="133">
        <v>3</v>
      </c>
      <c r="K32" s="132"/>
      <c r="L32" s="133"/>
      <c r="M32" s="134" t="s">
        <v>2</v>
      </c>
      <c r="N32" s="135" t="s">
        <v>100</v>
      </c>
      <c r="O32" s="136"/>
      <c r="P32" s="133" t="s">
        <v>100</v>
      </c>
      <c r="Q32" s="138" t="s">
        <v>100</v>
      </c>
      <c r="R32" s="139" t="str">
        <f t="shared" si="1"/>
        <v/>
      </c>
      <c r="S32" s="114"/>
      <c r="T32" s="135" t="s">
        <v>160</v>
      </c>
      <c r="U32" s="133" t="s">
        <v>160</v>
      </c>
      <c r="V32" s="132"/>
      <c r="W32" s="136"/>
      <c r="X32" s="136" t="s">
        <v>160</v>
      </c>
      <c r="Y32" s="133" t="s">
        <v>160</v>
      </c>
      <c r="Z32" s="132"/>
      <c r="AA32" s="136"/>
      <c r="AB32" s="136"/>
      <c r="AC32" s="136"/>
      <c r="AD32" s="133" t="s">
        <v>160</v>
      </c>
      <c r="AE32" s="132"/>
      <c r="AF32" s="136" t="s">
        <v>160</v>
      </c>
      <c r="AG32" s="140" t="s">
        <v>160</v>
      </c>
      <c r="AH32" s="117"/>
      <c r="AI32" s="141" t="s">
        <v>100</v>
      </c>
      <c r="AJ32" s="142"/>
      <c r="AK32" s="76"/>
      <c r="AL32" s="143" t="str">
        <f t="shared" si="5"/>
        <v/>
      </c>
      <c r="AM32" s="243"/>
      <c r="AN32" s="244"/>
      <c r="AO32" s="244"/>
      <c r="AP32" s="245"/>
      <c r="AQ32" s="245"/>
      <c r="AR32" s="245"/>
      <c r="AS32" s="246"/>
      <c r="AT32" s="244"/>
      <c r="AU32" s="244"/>
      <c r="AV32" s="244"/>
      <c r="AW32" s="247"/>
      <c r="AX32" s="149" t="str">
        <f t="shared" si="2"/>
        <v/>
      </c>
      <c r="AY32" s="78"/>
      <c r="AZ32" s="248"/>
      <c r="BA32" s="244"/>
      <c r="BB32" s="224" t="str">
        <f t="shared" si="7"/>
        <v/>
      </c>
      <c r="BC32" s="246"/>
      <c r="BD32" s="244"/>
      <c r="BE32" s="247"/>
      <c r="BF32" s="15"/>
    </row>
    <row r="33" spans="1:58" s="16" customFormat="1" ht="17.100000000000001" customHeight="1">
      <c r="A33" s="15"/>
      <c r="B33" s="914"/>
      <c r="C33" s="925"/>
      <c r="D33" s="269" t="s">
        <v>59</v>
      </c>
      <c r="E33" s="270">
        <v>8</v>
      </c>
      <c r="F33" s="76"/>
      <c r="G33" s="210" t="s">
        <v>189</v>
      </c>
      <c r="H33" s="211">
        <f t="shared" si="4"/>
        <v>8</v>
      </c>
      <c r="I33" s="168"/>
      <c r="J33" s="167"/>
      <c r="K33" s="168">
        <v>4</v>
      </c>
      <c r="L33" s="167">
        <v>4</v>
      </c>
      <c r="M33" s="169" t="s">
        <v>2</v>
      </c>
      <c r="N33" s="170" t="s">
        <v>100</v>
      </c>
      <c r="O33" s="171"/>
      <c r="P33" s="167" t="s">
        <v>100</v>
      </c>
      <c r="Q33" s="173" t="s">
        <v>100</v>
      </c>
      <c r="R33" s="174" t="str">
        <f t="shared" si="1"/>
        <v/>
      </c>
      <c r="S33" s="114"/>
      <c r="T33" s="170" t="s">
        <v>160</v>
      </c>
      <c r="U33" s="167" t="s">
        <v>160</v>
      </c>
      <c r="V33" s="168"/>
      <c r="W33" s="171"/>
      <c r="X33" s="171" t="s">
        <v>160</v>
      </c>
      <c r="Y33" s="167" t="s">
        <v>160</v>
      </c>
      <c r="Z33" s="168"/>
      <c r="AA33" s="171"/>
      <c r="AB33" s="171"/>
      <c r="AC33" s="171"/>
      <c r="AD33" s="167" t="s">
        <v>160</v>
      </c>
      <c r="AE33" s="168"/>
      <c r="AF33" s="171" t="s">
        <v>160</v>
      </c>
      <c r="AG33" s="175" t="s">
        <v>160</v>
      </c>
      <c r="AH33" s="117"/>
      <c r="AI33" s="176" t="s">
        <v>100</v>
      </c>
      <c r="AJ33" s="142"/>
      <c r="AK33" s="76"/>
      <c r="AL33" s="213" t="str">
        <f t="shared" si="5"/>
        <v/>
      </c>
      <c r="AM33" s="178"/>
      <c r="AN33" s="179"/>
      <c r="AO33" s="179"/>
      <c r="AP33" s="180"/>
      <c r="AQ33" s="180"/>
      <c r="AR33" s="180"/>
      <c r="AS33" s="181"/>
      <c r="AT33" s="179"/>
      <c r="AU33" s="179"/>
      <c r="AV33" s="179"/>
      <c r="AW33" s="182"/>
      <c r="AX33" s="183" t="str">
        <f t="shared" si="2"/>
        <v/>
      </c>
      <c r="AY33" s="78"/>
      <c r="AZ33" s="184"/>
      <c r="BA33" s="179"/>
      <c r="BB33" s="214" t="str">
        <f t="shared" si="7"/>
        <v/>
      </c>
      <c r="BC33" s="181"/>
      <c r="BD33" s="179"/>
      <c r="BE33" s="182"/>
      <c r="BF33" s="15"/>
    </row>
    <row r="34" spans="1:58" s="16" customFormat="1" ht="17.100000000000001" customHeight="1">
      <c r="A34" s="15"/>
      <c r="B34" s="914"/>
      <c r="C34" s="925"/>
      <c r="D34" s="101" t="s">
        <v>66</v>
      </c>
      <c r="E34" s="923" t="s">
        <v>142</v>
      </c>
      <c r="F34" s="76"/>
      <c r="G34" s="216" t="s">
        <v>146</v>
      </c>
      <c r="H34" s="217">
        <f t="shared" si="4"/>
        <v>2</v>
      </c>
      <c r="I34" s="196">
        <v>2</v>
      </c>
      <c r="J34" s="195">
        <v>0</v>
      </c>
      <c r="K34" s="196">
        <v>0</v>
      </c>
      <c r="L34" s="195">
        <v>0</v>
      </c>
      <c r="M34" s="218" t="s">
        <v>60</v>
      </c>
      <c r="N34" s="194" t="s">
        <v>125</v>
      </c>
      <c r="O34" s="191" t="s">
        <v>9</v>
      </c>
      <c r="P34" s="195" t="s">
        <v>1</v>
      </c>
      <c r="Q34" s="254" t="s">
        <v>174</v>
      </c>
      <c r="R34" s="255" t="str">
        <f t="shared" si="1"/>
        <v/>
      </c>
      <c r="S34" s="114"/>
      <c r="T34" s="190"/>
      <c r="U34" s="107"/>
      <c r="V34" s="105"/>
      <c r="W34" s="220" t="s">
        <v>100</v>
      </c>
      <c r="X34" s="220"/>
      <c r="Y34" s="107"/>
      <c r="Z34" s="105"/>
      <c r="AA34" s="220"/>
      <c r="AB34" s="220"/>
      <c r="AC34" s="220"/>
      <c r="AD34" s="107"/>
      <c r="AE34" s="105"/>
      <c r="AF34" s="220"/>
      <c r="AG34" s="102"/>
      <c r="AH34" s="117"/>
      <c r="AI34" s="159" t="s">
        <v>174</v>
      </c>
      <c r="AJ34" s="142"/>
      <c r="AK34" s="76"/>
      <c r="AL34" s="271"/>
      <c r="AM34" s="272"/>
      <c r="AN34" s="201"/>
      <c r="AO34" s="201"/>
      <c r="AP34" s="273" t="str">
        <f>IF(ISNUMBER($AJ34),IF(AND($AJ34&gt;=60,$AJ34&lt;=100),"●",""),"")</f>
        <v/>
      </c>
      <c r="AQ34" s="202"/>
      <c r="AR34" s="202"/>
      <c r="AS34" s="274" t="str">
        <f>IF(ISNUMBER($AJ34),IF(AND($AJ34&gt;=60,$AJ34&lt;=100),"●",""),"")</f>
        <v/>
      </c>
      <c r="AT34" s="201"/>
      <c r="AU34" s="201"/>
      <c r="AV34" s="201"/>
      <c r="AW34" s="209"/>
      <c r="AX34" s="205" t="str">
        <f t="shared" si="2"/>
        <v/>
      </c>
      <c r="AY34" s="78"/>
      <c r="AZ34" s="206"/>
      <c r="BA34" s="201"/>
      <c r="BB34" s="208"/>
      <c r="BC34" s="203"/>
      <c r="BD34" s="201"/>
      <c r="BE34" s="204" t="str">
        <f t="shared" ref="BE34:BE45" si="9">IF(ISNUMBER($AJ34),IF(AND($AJ34&gt;=60,$AJ34&lt;=100),$H34,""),"")</f>
        <v/>
      </c>
      <c r="BF34" s="15"/>
    </row>
    <row r="35" spans="1:58" s="16" customFormat="1" ht="17.100000000000001" customHeight="1">
      <c r="A35" s="15"/>
      <c r="B35" s="914"/>
      <c r="C35" s="925"/>
      <c r="D35" s="129" t="s">
        <v>66</v>
      </c>
      <c r="E35" s="941"/>
      <c r="F35" s="76"/>
      <c r="G35" s="130" t="s">
        <v>149</v>
      </c>
      <c r="H35" s="131">
        <f t="shared" si="4"/>
        <v>2</v>
      </c>
      <c r="I35" s="132">
        <v>0</v>
      </c>
      <c r="J35" s="133">
        <v>0</v>
      </c>
      <c r="K35" s="132"/>
      <c r="L35" s="133">
        <v>2</v>
      </c>
      <c r="M35" s="134" t="s">
        <v>60</v>
      </c>
      <c r="N35" s="135"/>
      <c r="O35" s="136" t="s">
        <v>1</v>
      </c>
      <c r="P35" s="133" t="s">
        <v>1</v>
      </c>
      <c r="Q35" s="138" t="s">
        <v>1</v>
      </c>
      <c r="R35" s="139" t="str">
        <f t="shared" si="1"/>
        <v/>
      </c>
      <c r="S35" s="114"/>
      <c r="T35" s="135"/>
      <c r="U35" s="133"/>
      <c r="V35" s="132"/>
      <c r="W35" s="136" t="s">
        <v>100</v>
      </c>
      <c r="X35" s="136"/>
      <c r="Y35" s="133"/>
      <c r="Z35" s="132"/>
      <c r="AA35" s="136"/>
      <c r="AB35" s="136"/>
      <c r="AC35" s="136"/>
      <c r="AD35" s="133"/>
      <c r="AE35" s="132"/>
      <c r="AF35" s="136"/>
      <c r="AG35" s="140"/>
      <c r="AH35" s="117"/>
      <c r="AI35" s="141" t="s">
        <v>1</v>
      </c>
      <c r="AJ35" s="142"/>
      <c r="AK35" s="76"/>
      <c r="AL35" s="154"/>
      <c r="AM35" s="156"/>
      <c r="AN35" s="145"/>
      <c r="AO35" s="145"/>
      <c r="AP35" s="146"/>
      <c r="AQ35" s="146"/>
      <c r="AR35" s="146"/>
      <c r="AS35" s="147"/>
      <c r="AT35" s="145"/>
      <c r="AU35" s="145"/>
      <c r="AV35" s="145"/>
      <c r="AW35" s="148"/>
      <c r="AX35" s="149" t="str">
        <f t="shared" si="2"/>
        <v/>
      </c>
      <c r="AY35" s="78"/>
      <c r="AZ35" s="150"/>
      <c r="BA35" s="145"/>
      <c r="BB35" s="152"/>
      <c r="BC35" s="147"/>
      <c r="BD35" s="145"/>
      <c r="BE35" s="275" t="str">
        <f t="shared" si="9"/>
        <v/>
      </c>
      <c r="BF35" s="15"/>
    </row>
    <row r="36" spans="1:58" s="16" customFormat="1" ht="17.100000000000001" customHeight="1">
      <c r="A36" s="15"/>
      <c r="B36" s="914"/>
      <c r="C36" s="925"/>
      <c r="D36" s="129" t="s">
        <v>66</v>
      </c>
      <c r="E36" s="941"/>
      <c r="F36" s="76"/>
      <c r="G36" s="160" t="s">
        <v>197</v>
      </c>
      <c r="H36" s="131">
        <f t="shared" si="4"/>
        <v>2</v>
      </c>
      <c r="I36" s="132">
        <v>0</v>
      </c>
      <c r="J36" s="133">
        <v>2</v>
      </c>
      <c r="K36" s="132">
        <v>0</v>
      </c>
      <c r="L36" s="133"/>
      <c r="M36" s="134" t="s">
        <v>60</v>
      </c>
      <c r="N36" s="135"/>
      <c r="O36" s="136" t="s">
        <v>1</v>
      </c>
      <c r="P36" s="133" t="s">
        <v>1</v>
      </c>
      <c r="Q36" s="138" t="s">
        <v>1</v>
      </c>
      <c r="R36" s="139" t="str">
        <f t="shared" si="1"/>
        <v/>
      </c>
      <c r="S36" s="114"/>
      <c r="T36" s="135"/>
      <c r="U36" s="133"/>
      <c r="V36" s="132"/>
      <c r="W36" s="136" t="s">
        <v>100</v>
      </c>
      <c r="X36" s="136"/>
      <c r="Y36" s="133"/>
      <c r="Z36" s="132"/>
      <c r="AA36" s="136"/>
      <c r="AB36" s="136"/>
      <c r="AC36" s="136"/>
      <c r="AD36" s="133"/>
      <c r="AE36" s="132"/>
      <c r="AF36" s="136"/>
      <c r="AG36" s="140"/>
      <c r="AH36" s="117"/>
      <c r="AI36" s="141" t="s">
        <v>1</v>
      </c>
      <c r="AJ36" s="142"/>
      <c r="AK36" s="76"/>
      <c r="AL36" s="154"/>
      <c r="AM36" s="156"/>
      <c r="AN36" s="145"/>
      <c r="AO36" s="145"/>
      <c r="AP36" s="146"/>
      <c r="AQ36" s="146"/>
      <c r="AR36" s="146"/>
      <c r="AS36" s="147"/>
      <c r="AT36" s="145"/>
      <c r="AU36" s="145"/>
      <c r="AV36" s="145"/>
      <c r="AW36" s="148"/>
      <c r="AX36" s="149" t="str">
        <f t="shared" si="2"/>
        <v/>
      </c>
      <c r="AY36" s="78"/>
      <c r="AZ36" s="150"/>
      <c r="BA36" s="145"/>
      <c r="BB36" s="152"/>
      <c r="BC36" s="147"/>
      <c r="BD36" s="145"/>
      <c r="BE36" s="275" t="str">
        <f t="shared" si="9"/>
        <v/>
      </c>
      <c r="BF36" s="15"/>
    </row>
    <row r="37" spans="1:58" s="16" customFormat="1" ht="17.100000000000001" customHeight="1">
      <c r="A37" s="15"/>
      <c r="B37" s="914"/>
      <c r="C37" s="925"/>
      <c r="D37" s="129" t="s">
        <v>66</v>
      </c>
      <c r="E37" s="941"/>
      <c r="F37" s="76"/>
      <c r="G37" s="130" t="s">
        <v>121</v>
      </c>
      <c r="H37" s="131">
        <f t="shared" si="4"/>
        <v>2</v>
      </c>
      <c r="I37" s="132">
        <v>0</v>
      </c>
      <c r="J37" s="133">
        <v>0</v>
      </c>
      <c r="K37" s="132">
        <v>2</v>
      </c>
      <c r="L37" s="133">
        <v>0</v>
      </c>
      <c r="M37" s="134" t="s">
        <v>60</v>
      </c>
      <c r="N37" s="276"/>
      <c r="O37" s="136"/>
      <c r="P37" s="277" t="s">
        <v>1</v>
      </c>
      <c r="Q37" s="278"/>
      <c r="R37" s="139" t="str">
        <f t="shared" si="1"/>
        <v/>
      </c>
      <c r="S37" s="114"/>
      <c r="T37" s="135"/>
      <c r="U37" s="133"/>
      <c r="V37" s="132"/>
      <c r="W37" s="136" t="s">
        <v>100</v>
      </c>
      <c r="X37" s="136"/>
      <c r="Y37" s="133"/>
      <c r="Z37" s="132"/>
      <c r="AA37" s="136"/>
      <c r="AB37" s="136"/>
      <c r="AC37" s="136"/>
      <c r="AD37" s="133"/>
      <c r="AE37" s="132"/>
      <c r="AF37" s="136"/>
      <c r="AG37" s="140"/>
      <c r="AH37" s="117"/>
      <c r="AI37" s="279"/>
      <c r="AJ37" s="142"/>
      <c r="AK37" s="76"/>
      <c r="AL37" s="154"/>
      <c r="AM37" s="156"/>
      <c r="AN37" s="145"/>
      <c r="AO37" s="145"/>
      <c r="AP37" s="146"/>
      <c r="AQ37" s="146"/>
      <c r="AR37" s="146"/>
      <c r="AS37" s="147"/>
      <c r="AT37" s="145"/>
      <c r="AU37" s="145"/>
      <c r="AV37" s="145"/>
      <c r="AW37" s="148"/>
      <c r="AX37" s="149" t="str">
        <f t="shared" si="2"/>
        <v/>
      </c>
      <c r="AY37" s="78"/>
      <c r="AZ37" s="150"/>
      <c r="BA37" s="145"/>
      <c r="BB37" s="152"/>
      <c r="BC37" s="147"/>
      <c r="BD37" s="145"/>
      <c r="BE37" s="275" t="str">
        <f t="shared" si="9"/>
        <v/>
      </c>
      <c r="BF37" s="15"/>
    </row>
    <row r="38" spans="1:58" s="16" customFormat="1" ht="17.100000000000001" customHeight="1">
      <c r="A38" s="15"/>
      <c r="B38" s="914"/>
      <c r="C38" s="925"/>
      <c r="D38" s="129" t="s">
        <v>180</v>
      </c>
      <c r="E38" s="941"/>
      <c r="F38" s="76"/>
      <c r="G38" s="130" t="s">
        <v>150</v>
      </c>
      <c r="H38" s="131">
        <f t="shared" si="4"/>
        <v>2</v>
      </c>
      <c r="I38" s="132"/>
      <c r="J38" s="133"/>
      <c r="K38" s="132">
        <v>2</v>
      </c>
      <c r="L38" s="133"/>
      <c r="M38" s="134" t="s">
        <v>60</v>
      </c>
      <c r="N38" s="135" t="s">
        <v>7</v>
      </c>
      <c r="O38" s="136" t="s">
        <v>8</v>
      </c>
      <c r="P38" s="133" t="s">
        <v>1</v>
      </c>
      <c r="Q38" s="138" t="s">
        <v>6</v>
      </c>
      <c r="R38" s="280" t="str">
        <f t="shared" si="1"/>
        <v/>
      </c>
      <c r="S38" s="281"/>
      <c r="T38" s="282"/>
      <c r="U38" s="283"/>
      <c r="V38" s="284"/>
      <c r="W38" s="136" t="s">
        <v>100</v>
      </c>
      <c r="X38" s="285"/>
      <c r="Y38" s="283"/>
      <c r="Z38" s="284"/>
      <c r="AA38" s="285"/>
      <c r="AB38" s="285"/>
      <c r="AC38" s="285"/>
      <c r="AD38" s="283"/>
      <c r="AE38" s="284"/>
      <c r="AF38" s="285"/>
      <c r="AG38" s="286"/>
      <c r="AH38" s="117"/>
      <c r="AI38" s="232" t="s">
        <v>6</v>
      </c>
      <c r="AJ38" s="142"/>
      <c r="AK38" s="76"/>
      <c r="AL38" s="154"/>
      <c r="AM38" s="156"/>
      <c r="AN38" s="145"/>
      <c r="AO38" s="145"/>
      <c r="AP38" s="146"/>
      <c r="AQ38" s="267" t="str">
        <f>IF(ISNUMBER($AJ38),IF(AND($AJ38&gt;=60,$AJ38&lt;=100),"●",""),"")</f>
        <v/>
      </c>
      <c r="AR38" s="146"/>
      <c r="AS38" s="147"/>
      <c r="AT38" s="145"/>
      <c r="AU38" s="145"/>
      <c r="AV38" s="224" t="str">
        <f>IF(ISNUMBER($AJ38),IF(AND($AJ38&gt;=60,$AJ38&lt;=100),"●",""),"")</f>
        <v/>
      </c>
      <c r="AW38" s="148"/>
      <c r="AX38" s="149" t="str">
        <f t="shared" si="2"/>
        <v/>
      </c>
      <c r="AY38" s="78"/>
      <c r="AZ38" s="150"/>
      <c r="BA38" s="145"/>
      <c r="BB38" s="152"/>
      <c r="BC38" s="147"/>
      <c r="BD38" s="145"/>
      <c r="BE38" s="275" t="str">
        <f t="shared" si="9"/>
        <v/>
      </c>
      <c r="BF38" s="15"/>
    </row>
    <row r="39" spans="1:58" s="16" customFormat="1" ht="17.100000000000001" customHeight="1">
      <c r="A39" s="15"/>
      <c r="B39" s="914"/>
      <c r="C39" s="925"/>
      <c r="D39" s="129" t="s">
        <v>66</v>
      </c>
      <c r="E39" s="941"/>
      <c r="F39" s="76"/>
      <c r="G39" s="160" t="s">
        <v>43</v>
      </c>
      <c r="H39" s="161">
        <f t="shared" si="4"/>
        <v>2</v>
      </c>
      <c r="I39" s="162">
        <v>0</v>
      </c>
      <c r="J39" s="287">
        <v>0</v>
      </c>
      <c r="K39" s="162"/>
      <c r="L39" s="287">
        <v>2</v>
      </c>
      <c r="M39" s="134" t="s">
        <v>60</v>
      </c>
      <c r="N39" s="135"/>
      <c r="O39" s="136"/>
      <c r="P39" s="133"/>
      <c r="Q39" s="138"/>
      <c r="R39" s="139" t="str">
        <f t="shared" si="1"/>
        <v/>
      </c>
      <c r="S39" s="114"/>
      <c r="T39" s="135"/>
      <c r="U39" s="133"/>
      <c r="V39" s="132"/>
      <c r="W39" s="136" t="s">
        <v>100</v>
      </c>
      <c r="X39" s="136"/>
      <c r="Y39" s="133"/>
      <c r="Z39" s="132"/>
      <c r="AA39" s="136"/>
      <c r="AB39" s="136"/>
      <c r="AC39" s="136"/>
      <c r="AD39" s="133"/>
      <c r="AE39" s="132"/>
      <c r="AF39" s="136"/>
      <c r="AG39" s="140"/>
      <c r="AH39" s="117"/>
      <c r="AI39" s="141"/>
      <c r="AJ39" s="142"/>
      <c r="AK39" s="76"/>
      <c r="AL39" s="154"/>
      <c r="AM39" s="156"/>
      <c r="AN39" s="145"/>
      <c r="AO39" s="145"/>
      <c r="AP39" s="146"/>
      <c r="AQ39" s="146"/>
      <c r="AR39" s="146"/>
      <c r="AS39" s="147"/>
      <c r="AT39" s="145"/>
      <c r="AU39" s="145"/>
      <c r="AV39" s="145"/>
      <c r="AW39" s="148"/>
      <c r="AX39" s="149" t="str">
        <f t="shared" si="2"/>
        <v/>
      </c>
      <c r="AY39" s="78"/>
      <c r="AZ39" s="150"/>
      <c r="BA39" s="145"/>
      <c r="BB39" s="152"/>
      <c r="BC39" s="147"/>
      <c r="BD39" s="145"/>
      <c r="BE39" s="275" t="str">
        <f t="shared" si="9"/>
        <v/>
      </c>
      <c r="BF39" s="15"/>
    </row>
    <row r="40" spans="1:58" s="16" customFormat="1" ht="17.100000000000001" customHeight="1">
      <c r="A40" s="15"/>
      <c r="B40" s="914"/>
      <c r="C40" s="925"/>
      <c r="D40" s="129" t="s">
        <v>66</v>
      </c>
      <c r="E40" s="941"/>
      <c r="F40" s="76"/>
      <c r="G40" s="160" t="s">
        <v>157</v>
      </c>
      <c r="H40" s="161">
        <f t="shared" si="4"/>
        <v>2</v>
      </c>
      <c r="I40" s="162"/>
      <c r="J40" s="287">
        <v>2</v>
      </c>
      <c r="K40" s="162"/>
      <c r="L40" s="287"/>
      <c r="M40" s="134" t="s">
        <v>60</v>
      </c>
      <c r="N40" s="135"/>
      <c r="O40" s="136"/>
      <c r="P40" s="133"/>
      <c r="Q40" s="138"/>
      <c r="R40" s="139" t="str">
        <f t="shared" si="1"/>
        <v/>
      </c>
      <c r="S40" s="114"/>
      <c r="T40" s="135"/>
      <c r="U40" s="133"/>
      <c r="V40" s="132"/>
      <c r="W40" s="136" t="s">
        <v>100</v>
      </c>
      <c r="X40" s="136"/>
      <c r="Y40" s="133"/>
      <c r="Z40" s="132"/>
      <c r="AA40" s="136"/>
      <c r="AB40" s="136"/>
      <c r="AC40" s="136"/>
      <c r="AD40" s="133"/>
      <c r="AE40" s="132"/>
      <c r="AF40" s="136"/>
      <c r="AG40" s="140"/>
      <c r="AH40" s="117"/>
      <c r="AI40" s="159"/>
      <c r="AJ40" s="142"/>
      <c r="AK40" s="76"/>
      <c r="AL40" s="154"/>
      <c r="AM40" s="156"/>
      <c r="AN40" s="145"/>
      <c r="AO40" s="145"/>
      <c r="AP40" s="146"/>
      <c r="AQ40" s="146"/>
      <c r="AR40" s="146"/>
      <c r="AS40" s="147"/>
      <c r="AT40" s="145"/>
      <c r="AU40" s="145"/>
      <c r="AV40" s="145"/>
      <c r="AW40" s="148"/>
      <c r="AX40" s="149" t="str">
        <f t="shared" si="2"/>
        <v/>
      </c>
      <c r="AY40" s="78"/>
      <c r="AZ40" s="150"/>
      <c r="BA40" s="145"/>
      <c r="BB40" s="152"/>
      <c r="BC40" s="147"/>
      <c r="BD40" s="145"/>
      <c r="BE40" s="275" t="str">
        <f t="shared" si="9"/>
        <v/>
      </c>
      <c r="BF40" s="15"/>
    </row>
    <row r="41" spans="1:58" s="16" customFormat="1" ht="17.100000000000001" customHeight="1">
      <c r="A41" s="15"/>
      <c r="B41" s="914"/>
      <c r="C41" s="925"/>
      <c r="D41" s="101" t="s">
        <v>66</v>
      </c>
      <c r="E41" s="941"/>
      <c r="F41" s="76"/>
      <c r="G41" s="160" t="s">
        <v>88</v>
      </c>
      <c r="H41" s="161">
        <f t="shared" si="4"/>
        <v>2</v>
      </c>
      <c r="I41" s="162">
        <v>0</v>
      </c>
      <c r="J41" s="287">
        <v>2</v>
      </c>
      <c r="K41" s="162">
        <v>0</v>
      </c>
      <c r="L41" s="287">
        <v>0</v>
      </c>
      <c r="M41" s="134" t="s">
        <v>126</v>
      </c>
      <c r="N41" s="135" t="s">
        <v>100</v>
      </c>
      <c r="O41" s="224" t="s">
        <v>89</v>
      </c>
      <c r="P41" s="277"/>
      <c r="Q41" s="278" t="s">
        <v>89</v>
      </c>
      <c r="R41" s="139" t="str">
        <f t="shared" si="1"/>
        <v/>
      </c>
      <c r="S41" s="114"/>
      <c r="T41" s="135"/>
      <c r="U41" s="133"/>
      <c r="V41" s="132"/>
      <c r="W41" s="136" t="s">
        <v>160</v>
      </c>
      <c r="X41" s="136"/>
      <c r="Y41" s="133"/>
      <c r="Z41" s="132"/>
      <c r="AA41" s="136"/>
      <c r="AB41" s="136"/>
      <c r="AC41" s="136"/>
      <c r="AD41" s="133"/>
      <c r="AE41" s="132"/>
      <c r="AF41" s="136"/>
      <c r="AG41" s="140"/>
      <c r="AH41" s="117"/>
      <c r="AI41" s="288" t="s">
        <v>89</v>
      </c>
      <c r="AJ41" s="142"/>
      <c r="AK41" s="76"/>
      <c r="AL41" s="143" t="str">
        <f>IF(ISNUMBER($AJ41),IF(AND($AJ41&gt;=60,$AJ41&lt;=100),"●",""),"")</f>
        <v/>
      </c>
      <c r="AM41" s="156"/>
      <c r="AN41" s="145"/>
      <c r="AO41" s="145"/>
      <c r="AP41" s="146"/>
      <c r="AQ41" s="146"/>
      <c r="AR41" s="146"/>
      <c r="AS41" s="147"/>
      <c r="AT41" s="145"/>
      <c r="AU41" s="224" t="str">
        <f>IF(ISNUMBER($AJ41),IF(AND($AJ41&gt;=60,$AJ41&lt;=100),"●",""),"")</f>
        <v/>
      </c>
      <c r="AV41" s="145"/>
      <c r="AW41" s="148"/>
      <c r="AX41" s="205" t="str">
        <f t="shared" si="2"/>
        <v/>
      </c>
      <c r="AY41" s="78"/>
      <c r="AZ41" s="150"/>
      <c r="BA41" s="145"/>
      <c r="BB41" s="152"/>
      <c r="BC41" s="147"/>
      <c r="BD41" s="145"/>
      <c r="BE41" s="275" t="str">
        <f t="shared" si="9"/>
        <v/>
      </c>
      <c r="BF41" s="15"/>
    </row>
    <row r="42" spans="1:58" s="16" customFormat="1" ht="17.100000000000001" customHeight="1">
      <c r="A42" s="15"/>
      <c r="B42" s="914"/>
      <c r="C42" s="925"/>
      <c r="D42" s="129" t="s">
        <v>181</v>
      </c>
      <c r="E42" s="941"/>
      <c r="F42" s="76"/>
      <c r="G42" s="160" t="s">
        <v>31</v>
      </c>
      <c r="H42" s="161">
        <f t="shared" si="4"/>
        <v>2</v>
      </c>
      <c r="I42" s="162">
        <v>0</v>
      </c>
      <c r="J42" s="287">
        <v>2</v>
      </c>
      <c r="K42" s="162">
        <v>0</v>
      </c>
      <c r="L42" s="287">
        <v>0</v>
      </c>
      <c r="M42" s="134" t="s">
        <v>131</v>
      </c>
      <c r="N42" s="135" t="s">
        <v>100</v>
      </c>
      <c r="O42" s="136" t="s">
        <v>117</v>
      </c>
      <c r="P42" s="133"/>
      <c r="Q42" s="138" t="s">
        <v>192</v>
      </c>
      <c r="R42" s="139" t="str">
        <f t="shared" si="1"/>
        <v/>
      </c>
      <c r="S42" s="114"/>
      <c r="T42" s="135"/>
      <c r="U42" s="133"/>
      <c r="V42" s="132"/>
      <c r="W42" s="136" t="s">
        <v>160</v>
      </c>
      <c r="X42" s="136"/>
      <c r="Y42" s="133"/>
      <c r="Z42" s="132"/>
      <c r="AA42" s="136"/>
      <c r="AB42" s="136"/>
      <c r="AC42" s="136"/>
      <c r="AD42" s="133"/>
      <c r="AE42" s="132"/>
      <c r="AF42" s="136"/>
      <c r="AG42" s="140"/>
      <c r="AH42" s="117"/>
      <c r="AI42" s="141" t="s">
        <v>192</v>
      </c>
      <c r="AJ42" s="142"/>
      <c r="AK42" s="76"/>
      <c r="AL42" s="143" t="str">
        <f>IF(ISNUMBER($AJ42),IF(AND($AJ42&gt;=60,$AJ42&lt;=100),"●",""),"")</f>
        <v/>
      </c>
      <c r="AM42" s="156"/>
      <c r="AN42" s="145"/>
      <c r="AO42" s="145"/>
      <c r="AP42" s="146"/>
      <c r="AQ42" s="146"/>
      <c r="AR42" s="146"/>
      <c r="AS42" s="147"/>
      <c r="AT42" s="224" t="str">
        <f>IF(ISNUMBER($AJ42),IF(AND($AJ42&gt;=60,$AJ42&lt;=100),"●",""),"")</f>
        <v/>
      </c>
      <c r="AU42" s="145"/>
      <c r="AV42" s="145"/>
      <c r="AW42" s="148"/>
      <c r="AX42" s="149" t="str">
        <f t="shared" si="2"/>
        <v/>
      </c>
      <c r="AY42" s="78"/>
      <c r="AZ42" s="150"/>
      <c r="BA42" s="145"/>
      <c r="BB42" s="152"/>
      <c r="BC42" s="147"/>
      <c r="BD42" s="145"/>
      <c r="BE42" s="275" t="str">
        <f t="shared" si="9"/>
        <v/>
      </c>
      <c r="BF42" s="15"/>
    </row>
    <row r="43" spans="1:58" s="16" customFormat="1" ht="17.100000000000001" customHeight="1">
      <c r="A43" s="15"/>
      <c r="B43" s="914"/>
      <c r="C43" s="925"/>
      <c r="D43" s="101" t="s">
        <v>66</v>
      </c>
      <c r="E43" s="941"/>
      <c r="F43" s="76"/>
      <c r="G43" s="160" t="s">
        <v>63</v>
      </c>
      <c r="H43" s="161">
        <f t="shared" si="4"/>
        <v>2</v>
      </c>
      <c r="I43" s="162">
        <v>2</v>
      </c>
      <c r="J43" s="287">
        <v>0</v>
      </c>
      <c r="K43" s="162">
        <v>0</v>
      </c>
      <c r="L43" s="287">
        <v>0</v>
      </c>
      <c r="M43" s="134" t="s">
        <v>131</v>
      </c>
      <c r="N43" s="135" t="s">
        <v>125</v>
      </c>
      <c r="O43" s="136" t="s">
        <v>9</v>
      </c>
      <c r="P43" s="133"/>
      <c r="Q43" s="138" t="s">
        <v>174</v>
      </c>
      <c r="R43" s="139" t="str">
        <f t="shared" si="1"/>
        <v/>
      </c>
      <c r="S43" s="114"/>
      <c r="T43" s="135"/>
      <c r="U43" s="133"/>
      <c r="V43" s="132"/>
      <c r="W43" s="136" t="s">
        <v>160</v>
      </c>
      <c r="X43" s="136"/>
      <c r="Y43" s="133"/>
      <c r="Z43" s="132"/>
      <c r="AA43" s="136"/>
      <c r="AB43" s="136"/>
      <c r="AC43" s="136"/>
      <c r="AD43" s="133"/>
      <c r="AE43" s="132"/>
      <c r="AF43" s="136"/>
      <c r="AG43" s="140"/>
      <c r="AH43" s="117"/>
      <c r="AI43" s="159" t="s">
        <v>174</v>
      </c>
      <c r="AJ43" s="142"/>
      <c r="AK43" s="76"/>
      <c r="AL43" s="154"/>
      <c r="AM43" s="156"/>
      <c r="AN43" s="145"/>
      <c r="AO43" s="145"/>
      <c r="AP43" s="267" t="str">
        <f>IF(ISNUMBER($AJ43),IF(AND($AJ43&gt;=60,$AJ43&lt;=100),"●",""),"")</f>
        <v/>
      </c>
      <c r="AQ43" s="146"/>
      <c r="AR43" s="146"/>
      <c r="AS43" s="153" t="str">
        <f>IF(ISNUMBER($AJ43),IF(AND($AJ43&gt;=60,$AJ43&lt;=100),"●",""),"")</f>
        <v/>
      </c>
      <c r="AT43" s="145"/>
      <c r="AU43" s="145"/>
      <c r="AV43" s="145"/>
      <c r="AW43" s="148"/>
      <c r="AX43" s="205" t="str">
        <f t="shared" si="2"/>
        <v/>
      </c>
      <c r="AY43" s="78"/>
      <c r="AZ43" s="150"/>
      <c r="BA43" s="145"/>
      <c r="BB43" s="152"/>
      <c r="BC43" s="147"/>
      <c r="BD43" s="145"/>
      <c r="BE43" s="275" t="str">
        <f t="shared" si="9"/>
        <v/>
      </c>
      <c r="BF43" s="15"/>
    </row>
    <row r="44" spans="1:58" s="16" customFormat="1" ht="17.100000000000001" customHeight="1">
      <c r="A44" s="15"/>
      <c r="B44" s="914"/>
      <c r="C44" s="925"/>
      <c r="D44" s="129" t="s">
        <v>66</v>
      </c>
      <c r="E44" s="941"/>
      <c r="F44" s="76"/>
      <c r="G44" s="160" t="s">
        <v>145</v>
      </c>
      <c r="H44" s="161">
        <f t="shared" si="4"/>
        <v>2</v>
      </c>
      <c r="I44" s="162">
        <v>0</v>
      </c>
      <c r="J44" s="287">
        <v>0</v>
      </c>
      <c r="K44" s="162">
        <v>2</v>
      </c>
      <c r="L44" s="287">
        <v>0</v>
      </c>
      <c r="M44" s="134" t="s">
        <v>2</v>
      </c>
      <c r="N44" s="135" t="s">
        <v>100</v>
      </c>
      <c r="O44" s="136"/>
      <c r="P44" s="133" t="s">
        <v>100</v>
      </c>
      <c r="Q44" s="138" t="s">
        <v>100</v>
      </c>
      <c r="R44" s="139" t="str">
        <f t="shared" si="1"/>
        <v/>
      </c>
      <c r="S44" s="114"/>
      <c r="T44" s="135" t="s">
        <v>100</v>
      </c>
      <c r="U44" s="133"/>
      <c r="V44" s="132"/>
      <c r="W44" s="136" t="s">
        <v>160</v>
      </c>
      <c r="X44" s="136" t="s">
        <v>160</v>
      </c>
      <c r="Y44" s="133"/>
      <c r="Z44" s="132"/>
      <c r="AA44" s="136"/>
      <c r="AB44" s="136"/>
      <c r="AC44" s="136"/>
      <c r="AD44" s="133"/>
      <c r="AE44" s="132"/>
      <c r="AF44" s="136" t="s">
        <v>160</v>
      </c>
      <c r="AG44" s="140"/>
      <c r="AH44" s="117"/>
      <c r="AI44" s="141" t="s">
        <v>100</v>
      </c>
      <c r="AJ44" s="142"/>
      <c r="AK44" s="76"/>
      <c r="AL44" s="143" t="str">
        <f>IF(ISNUMBER($AJ44),IF(AND($AJ44&gt;=60,$AJ44&lt;=100),"●",""),"")</f>
        <v/>
      </c>
      <c r="AM44" s="156"/>
      <c r="AN44" s="145"/>
      <c r="AO44" s="145"/>
      <c r="AP44" s="146"/>
      <c r="AQ44" s="146"/>
      <c r="AR44" s="146"/>
      <c r="AS44" s="147"/>
      <c r="AT44" s="145"/>
      <c r="AU44" s="145"/>
      <c r="AV44" s="145"/>
      <c r="AW44" s="148"/>
      <c r="AX44" s="149" t="str">
        <f t="shared" si="2"/>
        <v/>
      </c>
      <c r="AY44" s="78"/>
      <c r="AZ44" s="150"/>
      <c r="BA44" s="145"/>
      <c r="BB44" s="152"/>
      <c r="BC44" s="147"/>
      <c r="BD44" s="145"/>
      <c r="BE44" s="275" t="str">
        <f t="shared" si="9"/>
        <v/>
      </c>
      <c r="BF44" s="15"/>
    </row>
    <row r="45" spans="1:58" s="16" customFormat="1" ht="17.100000000000001" customHeight="1" thickBot="1">
      <c r="A45" s="15"/>
      <c r="B45" s="915"/>
      <c r="C45" s="926"/>
      <c r="D45" s="289" t="s">
        <v>66</v>
      </c>
      <c r="E45" s="942"/>
      <c r="F45" s="76"/>
      <c r="G45" s="290" t="s">
        <v>129</v>
      </c>
      <c r="H45" s="291">
        <f t="shared" si="4"/>
        <v>2</v>
      </c>
      <c r="I45" s="292">
        <v>2</v>
      </c>
      <c r="J45" s="293"/>
      <c r="K45" s="292"/>
      <c r="L45" s="293">
        <v>0</v>
      </c>
      <c r="M45" s="294" t="s">
        <v>126</v>
      </c>
      <c r="N45" s="295" t="s">
        <v>7</v>
      </c>
      <c r="O45" s="296" t="s">
        <v>8</v>
      </c>
      <c r="P45" s="297"/>
      <c r="Q45" s="298" t="s">
        <v>6</v>
      </c>
      <c r="R45" s="299" t="str">
        <f t="shared" si="1"/>
        <v/>
      </c>
      <c r="S45" s="114"/>
      <c r="T45" s="295"/>
      <c r="U45" s="297"/>
      <c r="V45" s="300"/>
      <c r="W45" s="296" t="s">
        <v>100</v>
      </c>
      <c r="X45" s="296"/>
      <c r="Y45" s="297"/>
      <c r="Z45" s="300"/>
      <c r="AA45" s="296"/>
      <c r="AB45" s="296"/>
      <c r="AC45" s="296"/>
      <c r="AD45" s="297"/>
      <c r="AE45" s="300"/>
      <c r="AF45" s="296"/>
      <c r="AG45" s="301"/>
      <c r="AH45" s="117"/>
      <c r="AI45" s="302" t="s">
        <v>6</v>
      </c>
      <c r="AJ45" s="303"/>
      <c r="AK45" s="76"/>
      <c r="AL45" s="304"/>
      <c r="AM45" s="305"/>
      <c r="AN45" s="306"/>
      <c r="AO45" s="306"/>
      <c r="AP45" s="307"/>
      <c r="AQ45" s="308" t="str">
        <f>IF(ISNUMBER($AJ45),IF(AND($AJ45&gt;=60,$AJ45&lt;=100),"●",""),"")</f>
        <v/>
      </c>
      <c r="AR45" s="307"/>
      <c r="AS45" s="309"/>
      <c r="AT45" s="306"/>
      <c r="AU45" s="306"/>
      <c r="AV45" s="310" t="str">
        <f>IF(ISNUMBER($AJ45),IF(AND($AJ45&gt;=60,$AJ45&lt;=100),"●",""),"")</f>
        <v/>
      </c>
      <c r="AW45" s="311"/>
      <c r="AX45" s="312" t="str">
        <f t="shared" si="2"/>
        <v/>
      </c>
      <c r="AY45" s="78"/>
      <c r="AZ45" s="313"/>
      <c r="BA45" s="306"/>
      <c r="BB45" s="314"/>
      <c r="BC45" s="309"/>
      <c r="BD45" s="306"/>
      <c r="BE45" s="315" t="str">
        <f t="shared" si="9"/>
        <v/>
      </c>
      <c r="BF45" s="15"/>
    </row>
    <row r="46" spans="1:58" ht="3.95" customHeight="1" thickBot="1">
      <c r="A46" s="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25"/>
      <c r="AL46" s="4"/>
      <c r="AW46" s="4"/>
      <c r="AX46" s="4"/>
      <c r="AY46" s="2"/>
      <c r="AZ46" s="4"/>
      <c r="BF46" s="2"/>
    </row>
    <row r="47" spans="1:58" ht="35.1" customHeight="1">
      <c r="A47" s="2"/>
      <c r="B47" s="4"/>
      <c r="C47" s="4"/>
      <c r="D47" s="4"/>
      <c r="E47" s="4"/>
      <c r="F47" s="4"/>
      <c r="G47" s="854" t="s">
        <v>83</v>
      </c>
      <c r="H47" s="854"/>
      <c r="I47" s="854"/>
      <c r="J47" s="854"/>
      <c r="K47" s="854"/>
      <c r="L47" s="854"/>
      <c r="M47" s="854"/>
      <c r="N47" s="854"/>
      <c r="O47" s="854"/>
      <c r="P47" s="854"/>
      <c r="Q47" s="855"/>
      <c r="R47" s="4"/>
      <c r="S47" s="4"/>
      <c r="T47" s="4"/>
      <c r="U47" s="4"/>
      <c r="V47" s="4"/>
      <c r="W47" s="9"/>
      <c r="X47" s="9"/>
      <c r="Y47"/>
      <c r="Z47"/>
      <c r="AA47"/>
      <c r="AB47"/>
      <c r="AC47"/>
      <c r="AD47"/>
      <c r="AE47"/>
      <c r="AF47"/>
      <c r="AG47"/>
      <c r="AH47"/>
      <c r="AI47"/>
      <c r="AJ47"/>
      <c r="AL47" s="953" t="s">
        <v>95</v>
      </c>
      <c r="AM47" s="954"/>
      <c r="AN47" s="954"/>
      <c r="AO47" s="954"/>
      <c r="AP47" s="954"/>
      <c r="AQ47" s="954"/>
      <c r="AR47" s="954"/>
      <c r="AS47" s="954"/>
      <c r="AT47" s="954"/>
      <c r="AU47" s="954"/>
      <c r="AV47" s="954"/>
      <c r="AW47" s="955"/>
      <c r="AX47" s="316" t="s">
        <v>147</v>
      </c>
      <c r="AY47" s="78"/>
      <c r="AZ47" s="935" t="s">
        <v>134</v>
      </c>
      <c r="BA47" s="936"/>
      <c r="BB47" s="956"/>
      <c r="BC47" s="957" t="s">
        <v>135</v>
      </c>
      <c r="BD47" s="936"/>
      <c r="BE47" s="958"/>
      <c r="BF47" s="2"/>
    </row>
    <row r="48" spans="1:58" ht="21.95" customHeight="1">
      <c r="A48" s="2"/>
      <c r="B48" s="17"/>
      <c r="C48" s="17"/>
      <c r="D48" s="7"/>
      <c r="E48" s="7"/>
      <c r="F48" s="9"/>
      <c r="G48" s="854"/>
      <c r="H48" s="854"/>
      <c r="I48" s="854"/>
      <c r="J48" s="854"/>
      <c r="K48" s="854"/>
      <c r="L48" s="854"/>
      <c r="M48" s="854"/>
      <c r="N48" s="854"/>
      <c r="O48" s="854"/>
      <c r="P48" s="854"/>
      <c r="Q48" s="855"/>
      <c r="R48" s="4"/>
      <c r="S48" s="4"/>
      <c r="T48" s="9"/>
      <c r="U48" s="9"/>
      <c r="V48" s="9"/>
      <c r="W48" s="9"/>
      <c r="X48" s="9"/>
      <c r="Y48"/>
      <c r="Z48"/>
      <c r="AA48"/>
      <c r="AB48"/>
      <c r="AC48"/>
      <c r="AD48"/>
      <c r="AE48"/>
      <c r="AF48"/>
      <c r="AG48"/>
      <c r="AH48"/>
      <c r="AI48"/>
      <c r="AJ48"/>
      <c r="AK48" s="9"/>
      <c r="AL48" s="959">
        <f>COUNTIF(AL7:AL45,"●")+'（A）R2本入　R05プログラム入学 41a  '!AL46</f>
        <v>0</v>
      </c>
      <c r="AM48" s="961">
        <f>COUNTIF(AM7:AM45,"●")+'（A）R2本入　R05プログラム入学 41a  '!AM46</f>
        <v>0</v>
      </c>
      <c r="AN48" s="961">
        <f>COUNTIF(AN7:AN45,"●")+'（A）R2本入　R05プログラム入学 41a  '!AN46</f>
        <v>0</v>
      </c>
      <c r="AO48" s="961">
        <f>COUNTIF(AO7:AO45,"●")+'（A）R2本入　R05プログラム入学 41a  '!AO46</f>
        <v>0</v>
      </c>
      <c r="AP48" s="961">
        <f>COUNTIF(AP7:AP45,"●")+'（A）R2本入　R05プログラム入学 41a  '!AP46</f>
        <v>0</v>
      </c>
      <c r="AQ48" s="961">
        <f>COUNTIF(AQ7:AQ45,"●")+'（A）R2本入　R05プログラム入学 41a  '!AQ46</f>
        <v>0</v>
      </c>
      <c r="AR48" s="951">
        <f>COUNTIF(AR7:AR45,"●")+'（A）R2本入　R05プログラム入学 41a  '!AR46</f>
        <v>0</v>
      </c>
      <c r="AS48" s="196">
        <f>COUNTIF(AS7:AS45,"●")+'（A）R2本入　R05プログラム入学 41a  '!AS46</f>
        <v>0</v>
      </c>
      <c r="AT48" s="191">
        <f>COUNTIF(AT7:AT45,"●")+'（A）R2本入　R05プログラム入学 41a  '!AT46</f>
        <v>0</v>
      </c>
      <c r="AU48" s="191">
        <f>COUNTIF(AU7:AU45,"●")+'（A）R2本入　R05プログラム入学 41a  '!AU46</f>
        <v>0</v>
      </c>
      <c r="AV48" s="191">
        <f>COUNTIF(AV7:AV45,"●")+'（A）R2本入　R05プログラム入学 41a  '!AV46</f>
        <v>0</v>
      </c>
      <c r="AW48" s="317">
        <f>COUNTIF(AW7:AW45,"●")+'（A）R2本入　R05プログラム入学 41a  '!AW46</f>
        <v>0</v>
      </c>
      <c r="AX48" s="943">
        <f>SUM(AX7:AX45)+'（A）R2本入　R05プログラム入学 41a  '!AX46</f>
        <v>0</v>
      </c>
      <c r="AY48" s="78"/>
      <c r="AZ48" s="318">
        <f t="shared" ref="AZ48:BE48" si="10">SUM(AZ7:AZ45)</f>
        <v>0</v>
      </c>
      <c r="BA48" s="319">
        <f t="shared" si="10"/>
        <v>0</v>
      </c>
      <c r="BB48" s="320">
        <f t="shared" si="10"/>
        <v>0</v>
      </c>
      <c r="BC48" s="321">
        <f t="shared" si="10"/>
        <v>0</v>
      </c>
      <c r="BD48" s="319">
        <f t="shared" si="10"/>
        <v>0</v>
      </c>
      <c r="BE48" s="322">
        <f t="shared" si="10"/>
        <v>0</v>
      </c>
      <c r="BF48" s="2"/>
    </row>
    <row r="49" spans="1:59" s="8" customFormat="1" ht="21.95" customHeight="1" thickBot="1">
      <c r="A49" s="10"/>
      <c r="B49" s="17"/>
      <c r="C49" s="17"/>
      <c r="D49" s="7"/>
      <c r="E49" s="7"/>
      <c r="F49" s="9"/>
      <c r="G49" s="854"/>
      <c r="H49" s="854"/>
      <c r="I49" s="854"/>
      <c r="J49" s="854"/>
      <c r="K49" s="854"/>
      <c r="L49" s="854"/>
      <c r="M49" s="854"/>
      <c r="N49" s="854"/>
      <c r="O49" s="854"/>
      <c r="P49" s="854"/>
      <c r="Q49" s="855"/>
      <c r="R49" s="4"/>
      <c r="S49" s="4"/>
      <c r="Y49"/>
      <c r="Z49"/>
      <c r="AA49"/>
      <c r="AB49"/>
      <c r="AC49"/>
      <c r="AD49"/>
      <c r="AE49"/>
      <c r="AF49"/>
      <c r="AG49"/>
      <c r="AH49"/>
      <c r="AI49"/>
      <c r="AJ49"/>
      <c r="AL49" s="960"/>
      <c r="AM49" s="962"/>
      <c r="AN49" s="962"/>
      <c r="AO49" s="962"/>
      <c r="AP49" s="962"/>
      <c r="AQ49" s="962"/>
      <c r="AR49" s="952"/>
      <c r="AS49" s="945">
        <f>SUM(AS48:AW48)</f>
        <v>0</v>
      </c>
      <c r="AT49" s="946"/>
      <c r="AU49" s="946"/>
      <c r="AV49" s="946"/>
      <c r="AW49" s="947"/>
      <c r="AX49" s="944"/>
      <c r="AY49" s="323"/>
      <c r="AZ49" s="948">
        <f>SUM(AZ48:BE48)</f>
        <v>0</v>
      </c>
      <c r="BA49" s="949"/>
      <c r="BB49" s="949"/>
      <c r="BC49" s="949"/>
      <c r="BD49" s="949"/>
      <c r="BE49" s="950"/>
      <c r="BF49" s="10"/>
    </row>
    <row r="50" spans="1:59" ht="11.25" customHeight="1">
      <c r="A50" s="2"/>
      <c r="B50" s="2"/>
      <c r="C50" s="2"/>
      <c r="D50" s="14"/>
      <c r="E50" s="14"/>
      <c r="F50" s="2"/>
      <c r="G50" s="2"/>
      <c r="H50" s="14"/>
      <c r="I50" s="14"/>
      <c r="J50" s="14"/>
      <c r="K50" s="14"/>
      <c r="L50" s="14"/>
      <c r="M50" s="14"/>
      <c r="N50" s="14"/>
      <c r="O50" s="14"/>
      <c r="P50" s="14"/>
      <c r="Q50" s="14"/>
      <c r="R50" s="14"/>
      <c r="S50" s="14"/>
      <c r="T50" s="2"/>
      <c r="U50" s="2"/>
      <c r="V50" s="2"/>
      <c r="W50" s="2"/>
      <c r="X50" s="2"/>
      <c r="Y50" s="2"/>
      <c r="Z50" s="2"/>
      <c r="AA50" s="2"/>
      <c r="AB50" s="2"/>
      <c r="AC50" s="2"/>
      <c r="AD50" s="2"/>
      <c r="AE50" s="2"/>
      <c r="AF50" s="2"/>
      <c r="AG50" s="2"/>
      <c r="AH50" s="14"/>
      <c r="AI50" s="14"/>
      <c r="AJ50" s="14"/>
      <c r="AK50" s="2"/>
      <c r="AL50" s="324"/>
      <c r="AM50" s="324"/>
      <c r="AN50" s="324"/>
      <c r="AO50" s="324"/>
      <c r="AP50" s="324"/>
      <c r="AQ50" s="324"/>
      <c r="AR50" s="324"/>
      <c r="AS50" s="324"/>
      <c r="AT50" s="324"/>
      <c r="AU50" s="324"/>
      <c r="AV50" s="78"/>
      <c r="AW50" s="78"/>
      <c r="AX50" s="323"/>
      <c r="AY50" s="78"/>
      <c r="AZ50" s="324"/>
      <c r="BA50" s="324"/>
      <c r="BB50" s="324"/>
      <c r="BC50" s="324"/>
      <c r="BD50" s="324"/>
      <c r="BE50" s="78"/>
      <c r="BF50" s="2"/>
    </row>
    <row r="51" spans="1:59" customFormat="1" ht="11.25" customHeight="1" thickBot="1">
      <c r="AL51" s="72"/>
      <c r="AM51" s="72"/>
      <c r="AN51" s="72"/>
      <c r="AO51" s="72"/>
      <c r="AP51" s="72"/>
      <c r="AQ51" s="72"/>
      <c r="AR51" s="72"/>
      <c r="AS51" s="72"/>
      <c r="AT51" s="72"/>
      <c r="AU51" s="72"/>
      <c r="AV51" s="72"/>
      <c r="AW51" s="72"/>
      <c r="AX51" s="72"/>
      <c r="AY51" s="72"/>
      <c r="AZ51" s="72"/>
      <c r="BA51" s="72"/>
      <c r="BB51" s="72"/>
      <c r="BC51" s="72"/>
      <c r="BD51" s="72"/>
      <c r="BE51" s="72"/>
    </row>
    <row r="52" spans="1:59" ht="21.95" customHeight="1">
      <c r="A52"/>
      <c r="B52" s="9"/>
      <c r="C52" s="9"/>
      <c r="D52" s="7"/>
      <c r="E52" s="7"/>
      <c r="F52" s="9"/>
      <c r="G52" s="24"/>
      <c r="H52" s="24"/>
      <c r="I52" s="24"/>
      <c r="J52" s="24"/>
      <c r="K52" s="24"/>
      <c r="L52" s="24"/>
      <c r="M52" s="24"/>
      <c r="N52" s="24"/>
      <c r="O52" s="24"/>
      <c r="P52" s="24"/>
      <c r="Q52" s="7"/>
      <c r="R52" s="7"/>
      <c r="S52" s="7"/>
      <c r="T52" s="9"/>
      <c r="U52" s="9"/>
      <c r="V52" s="9"/>
      <c r="W52" s="9"/>
      <c r="X52" s="9"/>
      <c r="Y52"/>
      <c r="Z52"/>
      <c r="AA52"/>
      <c r="AB52"/>
      <c r="AC52"/>
      <c r="AD52"/>
      <c r="AE52"/>
      <c r="AF52"/>
      <c r="AG52"/>
      <c r="AH52"/>
      <c r="AI52"/>
      <c r="AJ52" s="963" t="s">
        <v>56</v>
      </c>
      <c r="AK52" s="9"/>
      <c r="AL52" s="966" t="str">
        <f>IF(AL48&gt;=32,"合","-")</f>
        <v>-</v>
      </c>
      <c r="AM52" s="968" t="str">
        <f t="shared" ref="AM52:AW52" si="11">IF(AM48&gt;=1,"合","-")</f>
        <v>-</v>
      </c>
      <c r="AN52" s="968" t="str">
        <f t="shared" ref="AN52" si="12">IF(AN48&gt;=1,"合","-")</f>
        <v>-</v>
      </c>
      <c r="AO52" s="968" t="str">
        <f t="shared" si="11"/>
        <v>-</v>
      </c>
      <c r="AP52" s="968" t="str">
        <f t="shared" si="11"/>
        <v>-</v>
      </c>
      <c r="AQ52" s="968" t="str">
        <f t="shared" si="11"/>
        <v>-</v>
      </c>
      <c r="AR52" s="973" t="str">
        <f t="shared" si="11"/>
        <v>-</v>
      </c>
      <c r="AS52" s="325" t="str">
        <f t="shared" si="11"/>
        <v>-</v>
      </c>
      <c r="AT52" s="326" t="str">
        <f t="shared" si="11"/>
        <v>-</v>
      </c>
      <c r="AU52" s="326" t="str">
        <f t="shared" si="11"/>
        <v>-</v>
      </c>
      <c r="AV52" s="326" t="str">
        <f t="shared" si="11"/>
        <v>-</v>
      </c>
      <c r="AW52" s="327" t="str">
        <f t="shared" si="11"/>
        <v>-</v>
      </c>
      <c r="AX52" s="978" t="str">
        <f>IF(AX48&gt;=124,"合","-")</f>
        <v>-</v>
      </c>
      <c r="AY52" s="72"/>
      <c r="AZ52" s="328" t="str">
        <f>IF(AZ48&gt;=2,"合","-")</f>
        <v>-</v>
      </c>
      <c r="BA52" s="326" t="str">
        <f>IF(BA48&gt;=4,"合","-")</f>
        <v>-</v>
      </c>
      <c r="BB52" s="326" t="str">
        <f>IF(BB48&gt;=28,"合","-")</f>
        <v>-</v>
      </c>
      <c r="BC52" s="325" t="str">
        <f>IF(BC48&gt;=4,"合","-")</f>
        <v>-</v>
      </c>
      <c r="BD52" s="326" t="str">
        <f>IF(BD48&gt;=4,"合","-")</f>
        <v>-</v>
      </c>
      <c r="BE52" s="327" t="str">
        <f>IF(BE48&gt;=10,"合","-")</f>
        <v>-</v>
      </c>
      <c r="BF52"/>
    </row>
    <row r="53" spans="1:59" ht="21.95" customHeight="1" thickBot="1">
      <c r="A53"/>
      <c r="B53" s="9"/>
      <c r="C53" s="9"/>
      <c r="D53" s="7"/>
      <c r="E53" s="7"/>
      <c r="F53" s="9"/>
      <c r="G53" s="24"/>
      <c r="H53" s="24"/>
      <c r="I53" s="24"/>
      <c r="J53" s="24"/>
      <c r="K53" s="24"/>
      <c r="L53" s="24"/>
      <c r="M53" s="24"/>
      <c r="N53" s="24"/>
      <c r="O53" s="24"/>
      <c r="P53" s="24"/>
      <c r="Q53" s="7"/>
      <c r="R53" s="7"/>
      <c r="S53" s="7"/>
      <c r="T53" s="9"/>
      <c r="U53" s="9"/>
      <c r="V53" s="9"/>
      <c r="W53" s="4"/>
      <c r="X53" s="4"/>
      <c r="Y53"/>
      <c r="Z53"/>
      <c r="AA53"/>
      <c r="AB53"/>
      <c r="AC53"/>
      <c r="AD53"/>
      <c r="AE53"/>
      <c r="AF53"/>
      <c r="AG53"/>
      <c r="AH53"/>
      <c r="AI53"/>
      <c r="AJ53" s="964"/>
      <c r="AK53" s="9"/>
      <c r="AL53" s="967"/>
      <c r="AM53" s="969"/>
      <c r="AN53" s="969"/>
      <c r="AO53" s="969"/>
      <c r="AP53" s="969"/>
      <c r="AQ53" s="969"/>
      <c r="AR53" s="974"/>
      <c r="AS53" s="980" t="str">
        <f>IF(AS49&gt;=6,"合","-")</f>
        <v>-</v>
      </c>
      <c r="AT53" s="981"/>
      <c r="AU53" s="981"/>
      <c r="AV53" s="981"/>
      <c r="AW53" s="982"/>
      <c r="AX53" s="979"/>
      <c r="AY53" s="72"/>
      <c r="AZ53" s="983" t="str">
        <f>IF(AZ49&gt;=62,"合","-")</f>
        <v>-</v>
      </c>
      <c r="BA53" s="984"/>
      <c r="BB53" s="984"/>
      <c r="BC53" s="984"/>
      <c r="BD53" s="984"/>
      <c r="BE53" s="985"/>
      <c r="BF53"/>
    </row>
    <row r="54" spans="1:59" ht="21.95" customHeight="1">
      <c r="A54"/>
      <c r="B54"/>
      <c r="C54"/>
      <c r="D54"/>
      <c r="E54"/>
      <c r="F54"/>
      <c r="G54"/>
      <c r="H54"/>
      <c r="I54"/>
      <c r="J54"/>
      <c r="K54"/>
      <c r="L54"/>
      <c r="M54"/>
      <c r="N54"/>
      <c r="O54"/>
      <c r="P54"/>
      <c r="Q54"/>
      <c r="R54"/>
      <c r="S54"/>
      <c r="T54"/>
      <c r="U54"/>
      <c r="V54"/>
      <c r="W54"/>
      <c r="X54"/>
      <c r="Y54"/>
      <c r="Z54"/>
      <c r="AA54"/>
      <c r="AB54"/>
      <c r="AC54"/>
      <c r="AD54"/>
      <c r="AE54"/>
      <c r="AF54"/>
      <c r="AG54"/>
      <c r="AH54"/>
      <c r="AI54"/>
      <c r="AJ54" s="964"/>
      <c r="AK54"/>
      <c r="AL54" s="970" t="s">
        <v>95</v>
      </c>
      <c r="AM54" s="971"/>
      <c r="AN54" s="971"/>
      <c r="AO54" s="971"/>
      <c r="AP54" s="971"/>
      <c r="AQ54" s="971"/>
      <c r="AR54" s="971"/>
      <c r="AS54" s="971"/>
      <c r="AT54" s="971"/>
      <c r="AU54" s="971"/>
      <c r="AV54" s="971"/>
      <c r="AW54" s="972"/>
      <c r="AX54" s="986" t="s">
        <v>148</v>
      </c>
      <c r="AY54" s="3"/>
      <c r="AZ54"/>
      <c r="BA54"/>
      <c r="BB54"/>
      <c r="BC54"/>
      <c r="BD54"/>
      <c r="BE54"/>
      <c r="BF54"/>
      <c r="BG54"/>
    </row>
    <row r="55" spans="1:59" ht="21.95" customHeight="1">
      <c r="AH55" s="18"/>
      <c r="AJ55" s="964"/>
      <c r="AK55" s="3"/>
      <c r="AL55" s="975" t="s">
        <v>222</v>
      </c>
      <c r="AM55" s="989" t="s">
        <v>44</v>
      </c>
      <c r="AN55" s="990"/>
      <c r="AO55" s="990"/>
      <c r="AP55" s="990"/>
      <c r="AQ55" s="990"/>
      <c r="AR55" s="991"/>
      <c r="AS55" s="994" t="s">
        <v>11</v>
      </c>
      <c r="AT55" s="994"/>
      <c r="AU55" s="994"/>
      <c r="AV55" s="994"/>
      <c r="AW55" s="999"/>
      <c r="AX55" s="987"/>
      <c r="AY55" s="3"/>
      <c r="AZ55" s="4"/>
      <c r="BE55" s="3"/>
    </row>
    <row r="56" spans="1:59" ht="21.95" customHeight="1">
      <c r="K56" s="11"/>
      <c r="L56" s="11"/>
      <c r="M56" s="11"/>
      <c r="W56" s="11"/>
      <c r="X56" s="11"/>
      <c r="Y56" s="11"/>
      <c r="Z56" s="11"/>
      <c r="AH56" s="18"/>
      <c r="AJ56" s="964"/>
      <c r="AK56" s="3"/>
      <c r="AL56" s="976"/>
      <c r="AM56" s="992"/>
      <c r="AN56" s="993"/>
      <c r="AO56" s="994"/>
      <c r="AP56" s="994"/>
      <c r="AQ56" s="994"/>
      <c r="AR56" s="995"/>
      <c r="AS56" s="1000"/>
      <c r="AT56" s="1000"/>
      <c r="AU56" s="1000"/>
      <c r="AV56" s="1000"/>
      <c r="AW56" s="1001"/>
      <c r="AX56" s="987"/>
      <c r="AY56" s="3"/>
      <c r="AZ56" s="4"/>
      <c r="BE56" s="3"/>
    </row>
    <row r="57" spans="1:59" ht="21.95" customHeight="1">
      <c r="W57" s="11"/>
      <c r="X57" s="11"/>
      <c r="Y57" s="11"/>
      <c r="Z57" s="11"/>
      <c r="AH57" s="18"/>
      <c r="AJ57" s="964"/>
      <c r="AK57" s="3"/>
      <c r="AL57" s="976"/>
      <c r="AM57" s="992"/>
      <c r="AN57" s="993"/>
      <c r="AO57" s="994"/>
      <c r="AP57" s="994"/>
      <c r="AQ57" s="994"/>
      <c r="AR57" s="995"/>
      <c r="AS57" s="1002" t="s">
        <v>65</v>
      </c>
      <c r="AT57" s="1002"/>
      <c r="AU57" s="1002"/>
      <c r="AV57" s="1002"/>
      <c r="AW57" s="1003"/>
      <c r="AX57" s="987"/>
      <c r="AY57" s="3"/>
      <c r="AZ57" s="4"/>
      <c r="BE57" s="3"/>
    </row>
    <row r="58" spans="1:59" ht="21.95" customHeight="1" thickBot="1">
      <c r="AH58" s="18"/>
      <c r="AJ58" s="965"/>
      <c r="AK58" s="3"/>
      <c r="AL58" s="977"/>
      <c r="AM58" s="996"/>
      <c r="AN58" s="997"/>
      <c r="AO58" s="997"/>
      <c r="AP58" s="997"/>
      <c r="AQ58" s="997"/>
      <c r="AR58" s="998"/>
      <c r="AS58" s="1004"/>
      <c r="AT58" s="1004"/>
      <c r="AU58" s="1004"/>
      <c r="AV58" s="1004"/>
      <c r="AW58" s="1005"/>
      <c r="AX58" s="988"/>
      <c r="AY58" s="3"/>
      <c r="AZ58" s="4"/>
      <c r="BE58" s="3"/>
    </row>
    <row r="59" spans="1:59" ht="15" customHeight="1">
      <c r="AH59" s="18"/>
      <c r="AK59" s="3"/>
      <c r="AL59" s="4"/>
      <c r="AV59" s="3"/>
      <c r="AX59" s="8"/>
      <c r="AY59" s="3"/>
      <c r="AZ59" s="4"/>
      <c r="BE59" s="3"/>
    </row>
    <row r="60" spans="1:59" ht="15" customHeight="1">
      <c r="AH60" s="18"/>
      <c r="AK60" s="3"/>
      <c r="AL60" s="4"/>
      <c r="AV60" s="3"/>
      <c r="AX60" s="8"/>
      <c r="AY60" s="3"/>
      <c r="AZ60" s="4"/>
      <c r="BE60" s="3"/>
    </row>
    <row r="61" spans="1:59" ht="15" customHeight="1">
      <c r="AH61" s="18"/>
      <c r="AK61" s="3"/>
      <c r="AL61" s="4"/>
      <c r="AV61" s="3"/>
      <c r="AX61" s="8"/>
      <c r="AY61" s="3"/>
      <c r="AZ61" s="4"/>
      <c r="BE61" s="3"/>
    </row>
    <row r="62" spans="1:59" ht="15" customHeight="1">
      <c r="AH62" s="18"/>
      <c r="AK62" s="3"/>
      <c r="AL62" s="4"/>
      <c r="AV62" s="3"/>
      <c r="AX62" s="8"/>
      <c r="AY62" s="3"/>
      <c r="AZ62" s="4"/>
      <c r="BE62" s="3"/>
    </row>
    <row r="63" spans="1:59" ht="15" customHeight="1">
      <c r="AH63" s="18"/>
      <c r="AK63" s="3"/>
      <c r="AL63" s="4"/>
      <c r="AV63" s="3"/>
      <c r="AX63" s="8"/>
      <c r="AY63" s="3"/>
      <c r="AZ63" s="4"/>
      <c r="BE63" s="3"/>
    </row>
    <row r="64" spans="1:59" ht="15" customHeight="1">
      <c r="AH64" s="18"/>
      <c r="AK64" s="3"/>
      <c r="AL64" s="4"/>
      <c r="AV64" s="3"/>
      <c r="AX64" s="8"/>
      <c r="AY64" s="3"/>
      <c r="AZ64" s="4"/>
      <c r="BE64" s="3"/>
    </row>
    <row r="65" spans="34:57" ht="15" customHeight="1">
      <c r="AH65" s="18"/>
      <c r="AK65" s="3"/>
      <c r="AL65" s="4"/>
      <c r="AV65" s="3"/>
      <c r="AX65" s="8"/>
      <c r="AY65" s="3"/>
      <c r="AZ65" s="4"/>
      <c r="BE65" s="3"/>
    </row>
  </sheetData>
  <mergeCells count="75">
    <mergeCell ref="AX52:AX53"/>
    <mergeCell ref="AS53:AW53"/>
    <mergeCell ref="AZ53:BE53"/>
    <mergeCell ref="AQ52:AQ53"/>
    <mergeCell ref="AX54:AX58"/>
    <mergeCell ref="AM55:AR58"/>
    <mergeCell ref="AS55:AW56"/>
    <mergeCell ref="AS57:AW58"/>
    <mergeCell ref="AJ52:AJ58"/>
    <mergeCell ref="AL52:AL53"/>
    <mergeCell ref="AM52:AM53"/>
    <mergeCell ref="AO52:AO53"/>
    <mergeCell ref="AL54:AW54"/>
    <mergeCell ref="AP52:AP53"/>
    <mergeCell ref="AR52:AR53"/>
    <mergeCell ref="AL55:AL58"/>
    <mergeCell ref="AN52:AN53"/>
    <mergeCell ref="BH28:BH29"/>
    <mergeCell ref="I30:J30"/>
    <mergeCell ref="E34:E45"/>
    <mergeCell ref="AX48:AX49"/>
    <mergeCell ref="AS49:AW49"/>
    <mergeCell ref="AZ49:BE49"/>
    <mergeCell ref="AR48:AR49"/>
    <mergeCell ref="AL47:AW47"/>
    <mergeCell ref="AZ47:BB47"/>
    <mergeCell ref="BC47:BE47"/>
    <mergeCell ref="AL48:AL49"/>
    <mergeCell ref="AM48:AM49"/>
    <mergeCell ref="AO48:AO49"/>
    <mergeCell ref="AP48:AP49"/>
    <mergeCell ref="AQ48:AQ49"/>
    <mergeCell ref="AN48:AN49"/>
    <mergeCell ref="AZ6:BB6"/>
    <mergeCell ref="BC6:BE6"/>
    <mergeCell ref="B7:C13"/>
    <mergeCell ref="E8:E13"/>
    <mergeCell ref="B14:B45"/>
    <mergeCell ref="C14:C23"/>
    <mergeCell ref="E14:E15"/>
    <mergeCell ref="K15:L15"/>
    <mergeCell ref="E16:E23"/>
    <mergeCell ref="C24:C45"/>
    <mergeCell ref="D28:D29"/>
    <mergeCell ref="E28:E29"/>
    <mergeCell ref="AJ5:AJ6"/>
    <mergeCell ref="AL5:AL6"/>
    <mergeCell ref="M4:M6"/>
    <mergeCell ref="N4:Q4"/>
    <mergeCell ref="B1:C1"/>
    <mergeCell ref="D1:E1"/>
    <mergeCell ref="G1:L1"/>
    <mergeCell ref="N1:R1"/>
    <mergeCell ref="AE5:AG5"/>
    <mergeCell ref="Z5:AD5"/>
    <mergeCell ref="R4:R6"/>
    <mergeCell ref="T4:AG4"/>
    <mergeCell ref="B4:C6"/>
    <mergeCell ref="D4:E6"/>
    <mergeCell ref="AI4:AI6"/>
    <mergeCell ref="AL4:AW4"/>
    <mergeCell ref="G47:Q49"/>
    <mergeCell ref="AZ4:BE4"/>
    <mergeCell ref="AZ3:BE3"/>
    <mergeCell ref="G4:G6"/>
    <mergeCell ref="H4:H6"/>
    <mergeCell ref="I4:L4"/>
    <mergeCell ref="AM5:AR5"/>
    <mergeCell ref="AS5:AW5"/>
    <mergeCell ref="N6:P6"/>
    <mergeCell ref="I5:J5"/>
    <mergeCell ref="K5:L5"/>
    <mergeCell ref="Q5:Q6"/>
    <mergeCell ref="T5:U5"/>
    <mergeCell ref="V5:Y5"/>
  </mergeCells>
  <phoneticPr fontId="2"/>
  <conditionalFormatting sqref="AJ7:AJ45">
    <cfRule type="cellIs" dxfId="5" priority="4" stopIfTrue="1" operator="notBetween">
      <formula>100</formula>
      <formula>0</formula>
    </cfRule>
  </conditionalFormatting>
  <printOptions horizontalCentered="1"/>
  <pageMargins left="0.79000000000000015" right="0.79000000000000015" top="0.79000000000000015" bottom="0.79000000000000015" header="0.39000000000000007" footer="0.39000000000000007"/>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7983D-14D0-481D-AF76-2251A80D4306}">
  <sheetPr>
    <pageSetUpPr fitToPage="1"/>
  </sheetPr>
  <dimension ref="B1:Z39"/>
  <sheetViews>
    <sheetView zoomScale="75" zoomScaleNormal="75" zoomScalePageLayoutView="75" workbookViewId="0">
      <selection activeCell="F27" sqref="F27:H27"/>
    </sheetView>
  </sheetViews>
  <sheetFormatPr defaultColWidth="10.625" defaultRowHeight="12"/>
  <cols>
    <col min="1" max="1" width="4.375" style="650" customWidth="1"/>
    <col min="2" max="2" width="5.125" style="650" customWidth="1"/>
    <col min="3" max="3" width="15.125" style="650" customWidth="1"/>
    <col min="4" max="5" width="5.125" style="650" customWidth="1"/>
    <col min="6" max="6" width="12" style="650" customWidth="1"/>
    <col min="7" max="7" width="48.5" style="650" customWidth="1"/>
    <col min="8" max="8" width="9.5" style="650" customWidth="1"/>
    <col min="9" max="9" width="7.875" style="650" bestFit="1" customWidth="1"/>
    <col min="10" max="10" width="6.125" style="650" customWidth="1"/>
    <col min="11" max="11" width="0.875" style="650" customWidth="1"/>
    <col min="12" max="26" width="3" style="650" customWidth="1"/>
    <col min="27" max="27" width="0.875" style="650" customWidth="1"/>
    <col min="28" max="16384" width="10.625" style="650"/>
  </cols>
  <sheetData>
    <row r="1" spans="2:26" ht="6" customHeight="1"/>
    <row r="2" spans="2:26" ht="27.95" customHeight="1" thickBot="1">
      <c r="B2" s="1066" t="s">
        <v>223</v>
      </c>
      <c r="C2" s="1066"/>
      <c r="D2" s="1066"/>
      <c r="E2" s="1066"/>
      <c r="F2" s="1066"/>
      <c r="G2" s="1066"/>
      <c r="H2" s="1066"/>
      <c r="I2" s="1066"/>
      <c r="J2" s="1066"/>
    </row>
    <row r="3" spans="2:26" ht="24.75" thickBot="1">
      <c r="B3" s="1067" t="s">
        <v>224</v>
      </c>
      <c r="C3" s="1068"/>
      <c r="D3" s="1068"/>
      <c r="E3" s="1069"/>
      <c r="F3" s="1070" t="s">
        <v>225</v>
      </c>
      <c r="G3" s="1071"/>
      <c r="H3" s="1072"/>
      <c r="I3" s="651" t="s">
        <v>226</v>
      </c>
      <c r="J3" s="652" t="s">
        <v>227</v>
      </c>
    </row>
    <row r="4" spans="2:26" ht="30.95" customHeight="1">
      <c r="B4" s="1051" t="s">
        <v>228</v>
      </c>
      <c r="C4" s="1052"/>
      <c r="D4" s="1052"/>
      <c r="E4" s="1073"/>
      <c r="F4" s="1074" t="s">
        <v>229</v>
      </c>
      <c r="G4" s="1075"/>
      <c r="H4" s="1076"/>
      <c r="I4" s="653" t="s">
        <v>1</v>
      </c>
      <c r="J4" s="654" t="str">
        <f>IF($I4="○","合格",IF($I4="△","受験","-"))</f>
        <v>-</v>
      </c>
    </row>
    <row r="5" spans="2:26" ht="65.099999999999994" customHeight="1" thickBot="1">
      <c r="B5" s="1061" t="s">
        <v>230</v>
      </c>
      <c r="C5" s="1062"/>
      <c r="D5" s="1062"/>
      <c r="E5" s="1063"/>
      <c r="F5" s="655" t="s">
        <v>231</v>
      </c>
      <c r="G5" s="1064"/>
      <c r="H5" s="1065"/>
      <c r="I5" s="656" t="s">
        <v>1</v>
      </c>
      <c r="J5" s="657" t="str">
        <f>IF(I5="有","合格","-")</f>
        <v>-</v>
      </c>
    </row>
    <row r="6" spans="2:26" ht="6" customHeight="1" thickBot="1"/>
    <row r="7" spans="2:26" ht="27" customHeight="1">
      <c r="B7" s="1048" t="s">
        <v>232</v>
      </c>
      <c r="C7" s="1077" t="s">
        <v>233</v>
      </c>
      <c r="D7" s="1077" t="s">
        <v>234</v>
      </c>
      <c r="E7" s="1077" t="s">
        <v>224</v>
      </c>
      <c r="F7" s="1070" t="s">
        <v>235</v>
      </c>
      <c r="G7" s="1071"/>
      <c r="H7" s="1072"/>
      <c r="I7" s="1048" t="s">
        <v>226</v>
      </c>
      <c r="J7" s="1045" t="s">
        <v>227</v>
      </c>
      <c r="L7" s="1051" t="s">
        <v>236</v>
      </c>
      <c r="M7" s="1052"/>
      <c r="N7" s="1052"/>
      <c r="O7" s="1052"/>
      <c r="P7" s="1052"/>
      <c r="Q7" s="1052"/>
      <c r="R7" s="1052"/>
      <c r="S7" s="1052"/>
      <c r="T7" s="1052"/>
      <c r="U7" s="1052"/>
      <c r="V7" s="1052"/>
      <c r="W7" s="1052"/>
      <c r="X7" s="1052"/>
      <c r="Y7" s="1052"/>
      <c r="Z7" s="1053"/>
    </row>
    <row r="8" spans="2:26">
      <c r="B8" s="1049"/>
      <c r="C8" s="1024"/>
      <c r="D8" s="1024"/>
      <c r="E8" s="1024"/>
      <c r="F8" s="1079"/>
      <c r="G8" s="1080"/>
      <c r="H8" s="1081"/>
      <c r="I8" s="1049"/>
      <c r="J8" s="1046"/>
      <c r="L8" s="1054" t="s">
        <v>237</v>
      </c>
      <c r="M8" s="1055"/>
      <c r="N8" s="1056" t="s">
        <v>238</v>
      </c>
      <c r="O8" s="1057"/>
      <c r="P8" s="1057"/>
      <c r="Q8" s="1055"/>
      <c r="R8" s="1056" t="s">
        <v>239</v>
      </c>
      <c r="S8" s="1057"/>
      <c r="T8" s="1057"/>
      <c r="U8" s="1057"/>
      <c r="V8" s="1057"/>
      <c r="W8" s="1055"/>
      <c r="X8" s="1058" t="s">
        <v>240</v>
      </c>
      <c r="Y8" s="1059"/>
      <c r="Z8" s="1060"/>
    </row>
    <row r="9" spans="2:26" ht="12.75" thickBot="1">
      <c r="B9" s="1050"/>
      <c r="C9" s="1078"/>
      <c r="D9" s="1078"/>
      <c r="E9" s="1078"/>
      <c r="F9" s="1082"/>
      <c r="G9" s="1083"/>
      <c r="H9" s="1084"/>
      <c r="I9" s="1050"/>
      <c r="J9" s="1047"/>
      <c r="L9" s="658" t="s">
        <v>241</v>
      </c>
      <c r="M9" s="659" t="s">
        <v>242</v>
      </c>
      <c r="N9" s="660" t="s">
        <v>243</v>
      </c>
      <c r="O9" s="661" t="s">
        <v>244</v>
      </c>
      <c r="P9" s="661" t="s">
        <v>245</v>
      </c>
      <c r="Q9" s="659" t="s">
        <v>246</v>
      </c>
      <c r="R9" s="660" t="s">
        <v>247</v>
      </c>
      <c r="S9" s="661" t="s">
        <v>248</v>
      </c>
      <c r="T9" s="661" t="s">
        <v>249</v>
      </c>
      <c r="U9" s="661" t="s">
        <v>250</v>
      </c>
      <c r="V9" s="661" t="s">
        <v>251</v>
      </c>
      <c r="W9" s="659" t="s">
        <v>252</v>
      </c>
      <c r="X9" s="662" t="s">
        <v>253</v>
      </c>
      <c r="Y9" s="661" t="s">
        <v>254</v>
      </c>
      <c r="Z9" s="663" t="s">
        <v>255</v>
      </c>
    </row>
    <row r="10" spans="2:26" ht="30.95" customHeight="1">
      <c r="B10" s="1029" t="s">
        <v>256</v>
      </c>
      <c r="C10" s="1038" t="s">
        <v>257</v>
      </c>
      <c r="D10" s="1038"/>
      <c r="E10" s="1038"/>
      <c r="F10" s="1039" t="s">
        <v>258</v>
      </c>
      <c r="G10" s="1039"/>
      <c r="H10" s="1040"/>
      <c r="I10" s="664"/>
      <c r="J10" s="665"/>
      <c r="L10" s="666"/>
      <c r="M10" s="667"/>
      <c r="N10" s="668"/>
      <c r="O10" s="669"/>
      <c r="P10" s="669"/>
      <c r="Q10" s="667"/>
      <c r="R10" s="668"/>
      <c r="S10" s="669"/>
      <c r="T10" s="669"/>
      <c r="U10" s="669"/>
      <c r="V10" s="669"/>
      <c r="W10" s="667"/>
      <c r="X10" s="670"/>
      <c r="Y10" s="669" t="s">
        <v>160</v>
      </c>
      <c r="Z10" s="671"/>
    </row>
    <row r="11" spans="2:26" ht="30.95" customHeight="1">
      <c r="B11" s="1029"/>
      <c r="C11" s="1024" t="s">
        <v>259</v>
      </c>
      <c r="D11" s="1024" t="s">
        <v>260</v>
      </c>
      <c r="E11" s="672" t="s">
        <v>261</v>
      </c>
      <c r="F11" s="1042" t="s">
        <v>262</v>
      </c>
      <c r="G11" s="1043"/>
      <c r="H11" s="1044"/>
      <c r="I11" s="673" t="s">
        <v>1</v>
      </c>
      <c r="J11" s="674" t="str">
        <f>IF(ISNUMBER($I11),IF(AND($I11&gt;=2),"合格","-"),"-")</f>
        <v>-</v>
      </c>
      <c r="L11" s="675"/>
      <c r="M11" s="676"/>
      <c r="N11" s="677"/>
      <c r="O11" s="672"/>
      <c r="P11" s="672"/>
      <c r="Q11" s="676" t="s">
        <v>160</v>
      </c>
      <c r="R11" s="677"/>
      <c r="S11" s="672"/>
      <c r="T11" s="672"/>
      <c r="U11" s="672"/>
      <c r="V11" s="672"/>
      <c r="W11" s="676"/>
      <c r="X11" s="678"/>
      <c r="Y11" s="672"/>
      <c r="Z11" s="674"/>
    </row>
    <row r="12" spans="2:26" ht="30.95" customHeight="1">
      <c r="B12" s="1029"/>
      <c r="C12" s="1024"/>
      <c r="D12" s="1024"/>
      <c r="E12" s="679" t="s">
        <v>263</v>
      </c>
      <c r="F12" s="1008" t="s">
        <v>264</v>
      </c>
      <c r="G12" s="1009"/>
      <c r="H12" s="1010"/>
      <c r="I12" s="673" t="s">
        <v>1</v>
      </c>
      <c r="J12" s="680" t="str">
        <f>IF(ISNUMBER($I12),IF(AND($I12&gt;=2),"合格","-"),"-")</f>
        <v>-</v>
      </c>
      <c r="L12" s="681"/>
      <c r="M12" s="682" t="s">
        <v>205</v>
      </c>
      <c r="N12" s="683"/>
      <c r="O12" s="679"/>
      <c r="P12" s="679"/>
      <c r="Q12" s="682"/>
      <c r="R12" s="683"/>
      <c r="S12" s="679"/>
      <c r="T12" s="679"/>
      <c r="U12" s="679"/>
      <c r="V12" s="679"/>
      <c r="W12" s="682"/>
      <c r="X12" s="684"/>
      <c r="Y12" s="679"/>
      <c r="Z12" s="680"/>
    </row>
    <row r="13" spans="2:26" ht="30.95" customHeight="1">
      <c r="B13" s="1029"/>
      <c r="C13" s="1024"/>
      <c r="D13" s="1024"/>
      <c r="E13" s="679" t="s">
        <v>265</v>
      </c>
      <c r="F13" s="1008" t="s">
        <v>266</v>
      </c>
      <c r="G13" s="1009"/>
      <c r="H13" s="1010"/>
      <c r="I13" s="673" t="s">
        <v>1</v>
      </c>
      <c r="J13" s="680" t="str">
        <f>IF(ISNUMBER($I13),IF(AND($I13&gt;=2),"合格","-"),"-")</f>
        <v>-</v>
      </c>
      <c r="L13" s="681"/>
      <c r="M13" s="682"/>
      <c r="N13" s="683"/>
      <c r="O13" s="679"/>
      <c r="P13" s="679" t="s">
        <v>160</v>
      </c>
      <c r="Q13" s="682"/>
      <c r="R13" s="683"/>
      <c r="S13" s="679"/>
      <c r="T13" s="679"/>
      <c r="U13" s="679"/>
      <c r="V13" s="679"/>
      <c r="W13" s="682"/>
      <c r="X13" s="684"/>
      <c r="Y13" s="679"/>
      <c r="Z13" s="680"/>
    </row>
    <row r="14" spans="2:26" ht="30.95" customHeight="1">
      <c r="B14" s="1029"/>
      <c r="C14" s="1024"/>
      <c r="D14" s="1024"/>
      <c r="E14" s="679" t="s">
        <v>267</v>
      </c>
      <c r="F14" s="1008" t="s">
        <v>268</v>
      </c>
      <c r="G14" s="1009"/>
      <c r="H14" s="1010"/>
      <c r="I14" s="673" t="s">
        <v>1</v>
      </c>
      <c r="J14" s="680" t="str">
        <f>IF(ISNUMBER($I14),IF(AND($I14&gt;=2),"合格","-"),"-")</f>
        <v>-</v>
      </c>
      <c r="L14" s="681"/>
      <c r="M14" s="682"/>
      <c r="N14" s="683"/>
      <c r="O14" s="679"/>
      <c r="P14" s="679"/>
      <c r="Q14" s="682"/>
      <c r="R14" s="683"/>
      <c r="S14" s="679"/>
      <c r="T14" s="679"/>
      <c r="U14" s="679"/>
      <c r="V14" s="679"/>
      <c r="W14" s="682"/>
      <c r="X14" s="684"/>
      <c r="Y14" s="679" t="s">
        <v>160</v>
      </c>
      <c r="Z14" s="680"/>
    </row>
    <row r="15" spans="2:26" ht="30.95" customHeight="1">
      <c r="B15" s="1029"/>
      <c r="C15" s="1024"/>
      <c r="D15" s="1024"/>
      <c r="E15" s="679" t="s">
        <v>269</v>
      </c>
      <c r="F15" s="1008" t="s">
        <v>270</v>
      </c>
      <c r="G15" s="1009"/>
      <c r="H15" s="1010"/>
      <c r="I15" s="673" t="s">
        <v>1</v>
      </c>
      <c r="J15" s="680" t="str">
        <f>IF(ISNUMBER($I15),IF(AND($I15&gt;=2),"合格","-"),"-")</f>
        <v>-</v>
      </c>
      <c r="L15" s="681"/>
      <c r="M15" s="682"/>
      <c r="N15" s="683"/>
      <c r="O15" s="679"/>
      <c r="P15" s="679"/>
      <c r="Q15" s="682"/>
      <c r="R15" s="683"/>
      <c r="S15" s="679"/>
      <c r="T15" s="679"/>
      <c r="U15" s="679"/>
      <c r="V15" s="679"/>
      <c r="W15" s="682" t="s">
        <v>160</v>
      </c>
      <c r="X15" s="684"/>
      <c r="Y15" s="679"/>
      <c r="Z15" s="680"/>
    </row>
    <row r="16" spans="2:26" ht="30.95" customHeight="1">
      <c r="B16" s="1029"/>
      <c r="C16" s="1024"/>
      <c r="D16" s="1024"/>
      <c r="E16" s="679" t="s">
        <v>271</v>
      </c>
      <c r="F16" s="1008" t="s">
        <v>272</v>
      </c>
      <c r="G16" s="1009"/>
      <c r="H16" s="1010"/>
      <c r="I16" s="685"/>
      <c r="J16" s="680" t="str">
        <f>IF(ISNUMBER($I16),IF(AND($I16&gt;=60,$I16&lt;=100),"合格","-"),"-")</f>
        <v>-</v>
      </c>
      <c r="L16" s="681"/>
      <c r="M16" s="682"/>
      <c r="N16" s="683"/>
      <c r="O16" s="679"/>
      <c r="P16" s="679"/>
      <c r="Q16" s="682"/>
      <c r="R16" s="683"/>
      <c r="S16" s="679"/>
      <c r="T16" s="679"/>
      <c r="U16" s="679"/>
      <c r="V16" s="679"/>
      <c r="W16" s="682"/>
      <c r="X16" s="684"/>
      <c r="Y16" s="679" t="s">
        <v>160</v>
      </c>
      <c r="Z16" s="680" t="s">
        <v>160</v>
      </c>
    </row>
    <row r="17" spans="2:26" ht="30.95" customHeight="1">
      <c r="B17" s="1037"/>
      <c r="C17" s="1041"/>
      <c r="D17" s="1041"/>
      <c r="E17" s="686" t="s">
        <v>273</v>
      </c>
      <c r="F17" s="1025" t="s">
        <v>274</v>
      </c>
      <c r="G17" s="1026"/>
      <c r="H17" s="1027"/>
      <c r="I17" s="687"/>
      <c r="J17" s="688" t="str">
        <f>IF(ISNUMBER($I17),IF(AND($I17&gt;=60,$I17&lt;=100),"合格","-"),"-")</f>
        <v>-</v>
      </c>
      <c r="L17" s="689"/>
      <c r="M17" s="690"/>
      <c r="N17" s="691"/>
      <c r="O17" s="686"/>
      <c r="P17" s="686"/>
      <c r="Q17" s="690"/>
      <c r="R17" s="691"/>
      <c r="S17" s="686"/>
      <c r="T17" s="686"/>
      <c r="U17" s="686"/>
      <c r="V17" s="686"/>
      <c r="W17" s="690" t="s">
        <v>160</v>
      </c>
      <c r="X17" s="692"/>
      <c r="Y17" s="686"/>
      <c r="Z17" s="688"/>
    </row>
    <row r="18" spans="2:26" ht="30.95" customHeight="1">
      <c r="B18" s="1028" t="s">
        <v>275</v>
      </c>
      <c r="C18" s="1031" t="s">
        <v>276</v>
      </c>
      <c r="D18" s="1032"/>
      <c r="E18" s="1033"/>
      <c r="F18" s="1034" t="s">
        <v>277</v>
      </c>
      <c r="G18" s="1035"/>
      <c r="H18" s="1036"/>
      <c r="I18" s="693"/>
      <c r="J18" s="694"/>
      <c r="K18" s="706"/>
      <c r="L18" s="675"/>
      <c r="M18" s="676"/>
      <c r="N18" s="677"/>
      <c r="O18" s="704"/>
      <c r="P18" s="704"/>
      <c r="Q18" s="676"/>
      <c r="R18" s="677"/>
      <c r="S18" s="704"/>
      <c r="T18" s="704"/>
      <c r="U18" s="704"/>
      <c r="V18" s="704"/>
      <c r="W18" s="676"/>
      <c r="X18" s="678"/>
      <c r="Y18" s="704" t="s">
        <v>160</v>
      </c>
      <c r="Z18" s="705"/>
    </row>
    <row r="19" spans="2:26" ht="30.95" customHeight="1">
      <c r="B19" s="1029"/>
      <c r="C19" s="1006" t="s">
        <v>278</v>
      </c>
      <c r="D19" s="1006" t="s">
        <v>279</v>
      </c>
      <c r="E19" s="695" t="s">
        <v>280</v>
      </c>
      <c r="F19" s="1008" t="s">
        <v>281</v>
      </c>
      <c r="G19" s="1009"/>
      <c r="H19" s="1010"/>
      <c r="I19" s="1020"/>
      <c r="J19" s="1022" t="str">
        <f>IF(ISNUMBER($I19),IF(AND($I19&gt;=30,$I19&lt;=50),"合格","-"),"-")</f>
        <v>-</v>
      </c>
      <c r="K19" s="706"/>
      <c r="L19" s="681" t="s">
        <v>204</v>
      </c>
      <c r="M19" s="682"/>
      <c r="N19" s="683"/>
      <c r="O19" s="679"/>
      <c r="P19" s="679"/>
      <c r="Q19" s="682"/>
      <c r="R19" s="683"/>
      <c r="S19" s="679"/>
      <c r="T19" s="679"/>
      <c r="U19" s="679"/>
      <c r="V19" s="679"/>
      <c r="W19" s="682"/>
      <c r="X19" s="703"/>
      <c r="Y19" s="679"/>
      <c r="Z19" s="680"/>
    </row>
    <row r="20" spans="2:26" ht="30.95" customHeight="1">
      <c r="B20" s="1029"/>
      <c r="C20" s="1024"/>
      <c r="D20" s="1024"/>
      <c r="E20" s="679" t="s">
        <v>263</v>
      </c>
      <c r="F20" s="1008" t="s">
        <v>282</v>
      </c>
      <c r="G20" s="1009"/>
      <c r="H20" s="1010"/>
      <c r="I20" s="1021"/>
      <c r="J20" s="1023" t="str">
        <f t="shared" ref="J20" si="0">IF(ISNUMBER($I20),IF(AND($I20&gt;=15,$I20&lt;=25),"合格","-"),"-")</f>
        <v>-</v>
      </c>
      <c r="K20" s="706"/>
      <c r="L20" s="675" t="s">
        <v>204</v>
      </c>
      <c r="M20" s="676"/>
      <c r="N20" s="677"/>
      <c r="O20" s="704"/>
      <c r="P20" s="704"/>
      <c r="Q20" s="676"/>
      <c r="R20" s="677"/>
      <c r="S20" s="704"/>
      <c r="T20" s="704"/>
      <c r="U20" s="704"/>
      <c r="V20" s="704"/>
      <c r="W20" s="676"/>
      <c r="X20" s="678"/>
      <c r="Y20" s="704"/>
      <c r="Z20" s="705"/>
    </row>
    <row r="21" spans="2:26" ht="30.95" customHeight="1">
      <c r="B21" s="1029"/>
      <c r="C21" s="1007"/>
      <c r="D21" s="1007"/>
      <c r="E21" s="679" t="s">
        <v>265</v>
      </c>
      <c r="F21" s="1008" t="s">
        <v>283</v>
      </c>
      <c r="G21" s="1009"/>
      <c r="H21" s="1010"/>
      <c r="I21" s="696"/>
      <c r="J21" s="680" t="str">
        <f>IF(ISNUMBER($I21),IF(AND($I21&gt;=15,$I21&lt;=25),"合格","-"),"-")</f>
        <v>-</v>
      </c>
      <c r="K21" s="706"/>
      <c r="L21" s="681"/>
      <c r="M21" s="682"/>
      <c r="N21" s="683"/>
      <c r="O21" s="679"/>
      <c r="P21" s="679" t="s">
        <v>204</v>
      </c>
      <c r="Q21" s="682"/>
      <c r="R21" s="683"/>
      <c r="S21" s="679"/>
      <c r="T21" s="679"/>
      <c r="U21" s="679"/>
      <c r="V21" s="679"/>
      <c r="W21" s="682"/>
      <c r="X21" s="703"/>
      <c r="Y21" s="679"/>
      <c r="Z21" s="680"/>
    </row>
    <row r="22" spans="2:26" ht="30.95" customHeight="1">
      <c r="B22" s="1029"/>
      <c r="C22" s="1024" t="s">
        <v>284</v>
      </c>
      <c r="D22" s="1006" t="s">
        <v>285</v>
      </c>
      <c r="E22" s="679" t="s">
        <v>261</v>
      </c>
      <c r="F22" s="1008" t="s">
        <v>286</v>
      </c>
      <c r="G22" s="1009"/>
      <c r="H22" s="1010"/>
      <c r="I22" s="673" t="s">
        <v>1</v>
      </c>
      <c r="J22" s="705" t="str">
        <f t="shared" ref="J22:J27" si="1">IF(ISNUMBER($I22),IF(AND($I22&gt;=2),"合格","-"),"-")</f>
        <v>-</v>
      </c>
      <c r="K22" s="706"/>
      <c r="L22" s="681" t="s">
        <v>205</v>
      </c>
      <c r="M22" s="682"/>
      <c r="N22" s="683"/>
      <c r="O22" s="679"/>
      <c r="P22" s="679"/>
      <c r="Q22" s="682"/>
      <c r="R22" s="683"/>
      <c r="S22" s="679"/>
      <c r="T22" s="679"/>
      <c r="U22" s="679"/>
      <c r="V22" s="679"/>
      <c r="W22" s="682"/>
      <c r="X22" s="703"/>
      <c r="Y22" s="679"/>
      <c r="Z22" s="680"/>
    </row>
    <row r="23" spans="2:26" ht="30.95" customHeight="1">
      <c r="B23" s="1029"/>
      <c r="C23" s="1024"/>
      <c r="D23" s="1024"/>
      <c r="E23" s="679" t="s">
        <v>267</v>
      </c>
      <c r="F23" s="1008" t="s">
        <v>287</v>
      </c>
      <c r="G23" s="1009"/>
      <c r="H23" s="1010"/>
      <c r="I23" s="673" t="s">
        <v>1</v>
      </c>
      <c r="J23" s="680" t="str">
        <f t="shared" si="1"/>
        <v>-</v>
      </c>
      <c r="K23" s="706"/>
      <c r="L23" s="681"/>
      <c r="M23" s="682"/>
      <c r="N23" s="683"/>
      <c r="O23" s="679"/>
      <c r="P23" s="679"/>
      <c r="Q23" s="682" t="s">
        <v>160</v>
      </c>
      <c r="R23" s="683"/>
      <c r="S23" s="679"/>
      <c r="T23" s="679"/>
      <c r="U23" s="679"/>
      <c r="V23" s="679"/>
      <c r="W23" s="682"/>
      <c r="X23" s="703"/>
      <c r="Y23" s="679"/>
      <c r="Z23" s="680"/>
    </row>
    <row r="24" spans="2:26" ht="30.95" customHeight="1">
      <c r="B24" s="1029"/>
      <c r="C24" s="1024"/>
      <c r="D24" s="1024"/>
      <c r="E24" s="679" t="s">
        <v>269</v>
      </c>
      <c r="F24" s="1008" t="s">
        <v>288</v>
      </c>
      <c r="G24" s="1009"/>
      <c r="H24" s="1010"/>
      <c r="I24" s="673" t="s">
        <v>1</v>
      </c>
      <c r="J24" s="680" t="str">
        <f t="shared" si="1"/>
        <v>-</v>
      </c>
      <c r="K24" s="706"/>
      <c r="L24" s="681"/>
      <c r="M24" s="682" t="s">
        <v>160</v>
      </c>
      <c r="N24" s="683"/>
      <c r="O24" s="679"/>
      <c r="P24" s="679"/>
      <c r="Q24" s="682"/>
      <c r="R24" s="683"/>
      <c r="S24" s="679"/>
      <c r="T24" s="679"/>
      <c r="U24" s="679"/>
      <c r="V24" s="679"/>
      <c r="W24" s="682"/>
      <c r="X24" s="703"/>
      <c r="Y24" s="679"/>
      <c r="Z24" s="680"/>
    </row>
    <row r="25" spans="2:26" ht="30.95" customHeight="1">
      <c r="B25" s="1029"/>
      <c r="C25" s="1024"/>
      <c r="D25" s="1024"/>
      <c r="E25" s="679" t="s">
        <v>271</v>
      </c>
      <c r="F25" s="1008" t="s">
        <v>289</v>
      </c>
      <c r="G25" s="1009"/>
      <c r="H25" s="1010"/>
      <c r="I25" s="673" t="s">
        <v>1</v>
      </c>
      <c r="J25" s="680" t="str">
        <f t="shared" si="1"/>
        <v>-</v>
      </c>
      <c r="K25" s="706"/>
      <c r="L25" s="681"/>
      <c r="M25" s="682"/>
      <c r="N25" s="683"/>
      <c r="O25" s="679"/>
      <c r="P25" s="679" t="s">
        <v>205</v>
      </c>
      <c r="Q25" s="682"/>
      <c r="R25" s="683"/>
      <c r="S25" s="679"/>
      <c r="T25" s="679"/>
      <c r="U25" s="679"/>
      <c r="V25" s="679"/>
      <c r="W25" s="682"/>
      <c r="X25" s="703"/>
      <c r="Y25" s="679"/>
      <c r="Z25" s="680"/>
    </row>
    <row r="26" spans="2:26" ht="30.95" customHeight="1">
      <c r="B26" s="1029"/>
      <c r="C26" s="1024"/>
      <c r="D26" s="1024"/>
      <c r="E26" s="679" t="s">
        <v>273</v>
      </c>
      <c r="F26" s="1008" t="s">
        <v>290</v>
      </c>
      <c r="G26" s="1009"/>
      <c r="H26" s="1010"/>
      <c r="I26" s="673" t="s">
        <v>1</v>
      </c>
      <c r="J26" s="680" t="str">
        <f t="shared" si="1"/>
        <v>-</v>
      </c>
      <c r="K26" s="706"/>
      <c r="L26" s="681"/>
      <c r="M26" s="682"/>
      <c r="N26" s="683"/>
      <c r="O26" s="679"/>
      <c r="P26" s="679"/>
      <c r="Q26" s="682"/>
      <c r="R26" s="683"/>
      <c r="S26" s="679"/>
      <c r="T26" s="679"/>
      <c r="U26" s="679"/>
      <c r="V26" s="679"/>
      <c r="W26" s="682"/>
      <c r="X26" s="703"/>
      <c r="Y26" s="679" t="s">
        <v>160</v>
      </c>
      <c r="Z26" s="680"/>
    </row>
    <row r="27" spans="2:26" ht="30.95" customHeight="1">
      <c r="B27" s="1029"/>
      <c r="C27" s="1024"/>
      <c r="D27" s="1024"/>
      <c r="E27" s="679" t="s">
        <v>291</v>
      </c>
      <c r="F27" s="1008" t="s">
        <v>292</v>
      </c>
      <c r="G27" s="1009"/>
      <c r="H27" s="1010"/>
      <c r="I27" s="673" t="s">
        <v>1</v>
      </c>
      <c r="J27" s="680" t="str">
        <f t="shared" si="1"/>
        <v>-</v>
      </c>
      <c r="K27" s="706"/>
      <c r="L27" s="681"/>
      <c r="M27" s="682"/>
      <c r="N27" s="683"/>
      <c r="O27" s="679"/>
      <c r="P27" s="679"/>
      <c r="Q27" s="682"/>
      <c r="R27" s="683"/>
      <c r="S27" s="679"/>
      <c r="T27" s="679"/>
      <c r="U27" s="679"/>
      <c r="V27" s="679"/>
      <c r="W27" s="682" t="s">
        <v>160</v>
      </c>
      <c r="X27" s="703"/>
      <c r="Y27" s="679"/>
      <c r="Z27" s="680"/>
    </row>
    <row r="28" spans="2:26" ht="30.95" customHeight="1">
      <c r="B28" s="1029"/>
      <c r="C28" s="1024"/>
      <c r="D28" s="1024"/>
      <c r="E28" s="679" t="s">
        <v>293</v>
      </c>
      <c r="F28" s="1008" t="s">
        <v>294</v>
      </c>
      <c r="G28" s="1009"/>
      <c r="H28" s="1010"/>
      <c r="I28" s="685"/>
      <c r="J28" s="680" t="str">
        <f>IF(ISNUMBER($I28),IF(AND($I28&gt;=30,$I28&lt;=50),"合格","-"),"-")</f>
        <v>-</v>
      </c>
      <c r="K28" s="706"/>
      <c r="L28" s="681"/>
      <c r="M28" s="682"/>
      <c r="N28" s="683"/>
      <c r="O28" s="679"/>
      <c r="P28" s="679"/>
      <c r="Q28" s="682"/>
      <c r="R28" s="683"/>
      <c r="S28" s="679"/>
      <c r="T28" s="679"/>
      <c r="U28" s="679"/>
      <c r="V28" s="679"/>
      <c r="W28" s="682"/>
      <c r="X28" s="703"/>
      <c r="Y28" s="679" t="s">
        <v>160</v>
      </c>
      <c r="Z28" s="680" t="s">
        <v>160</v>
      </c>
    </row>
    <row r="29" spans="2:26" ht="30.95" customHeight="1">
      <c r="B29" s="1029"/>
      <c r="C29" s="1024"/>
      <c r="D29" s="1024"/>
      <c r="E29" s="679" t="s">
        <v>295</v>
      </c>
      <c r="F29" s="1008" t="s">
        <v>296</v>
      </c>
      <c r="G29" s="1009"/>
      <c r="H29" s="1010"/>
      <c r="I29" s="685"/>
      <c r="J29" s="680" t="str">
        <f>IF(ISNUMBER($I29),IF(AND($I29&gt;=15,$I29&lt;=25),"合格","-"),"-")</f>
        <v>-</v>
      </c>
      <c r="K29" s="706"/>
      <c r="L29" s="681"/>
      <c r="M29" s="682"/>
      <c r="N29" s="683"/>
      <c r="O29" s="679"/>
      <c r="P29" s="679"/>
      <c r="Q29" s="682"/>
      <c r="R29" s="683"/>
      <c r="S29" s="679"/>
      <c r="T29" s="679"/>
      <c r="U29" s="679"/>
      <c r="V29" s="679"/>
      <c r="W29" s="682"/>
      <c r="X29" s="703"/>
      <c r="Y29" s="679"/>
      <c r="Z29" s="680" t="s">
        <v>160</v>
      </c>
    </row>
    <row r="30" spans="2:26" ht="30.95" customHeight="1">
      <c r="B30" s="1029"/>
      <c r="C30" s="1007"/>
      <c r="D30" s="1007"/>
      <c r="E30" s="679" t="s">
        <v>297</v>
      </c>
      <c r="F30" s="1008" t="s">
        <v>298</v>
      </c>
      <c r="G30" s="1009"/>
      <c r="H30" s="1010"/>
      <c r="I30" s="685"/>
      <c r="J30" s="680" t="str">
        <f>IF(ISNUMBER($I30),IF(AND($I30&gt;=15,$I30&lt;=25),"合格","-"),"-")</f>
        <v>-</v>
      </c>
      <c r="K30" s="706"/>
      <c r="L30" s="681"/>
      <c r="M30" s="682"/>
      <c r="N30" s="683"/>
      <c r="O30" s="679"/>
      <c r="P30" s="679"/>
      <c r="Q30" s="682"/>
      <c r="R30" s="683"/>
      <c r="S30" s="679"/>
      <c r="T30" s="679"/>
      <c r="U30" s="679"/>
      <c r="V30" s="679"/>
      <c r="W30" s="682" t="s">
        <v>160</v>
      </c>
      <c r="X30" s="703"/>
      <c r="Y30" s="679"/>
      <c r="Z30" s="680"/>
    </row>
    <row r="31" spans="2:26" ht="30.95" customHeight="1">
      <c r="B31" s="1029"/>
      <c r="C31" s="1006" t="s">
        <v>299</v>
      </c>
      <c r="D31" s="1006" t="s">
        <v>279</v>
      </c>
      <c r="E31" s="679" t="s">
        <v>261</v>
      </c>
      <c r="F31" s="1008" t="s">
        <v>300</v>
      </c>
      <c r="G31" s="1009"/>
      <c r="H31" s="1010"/>
      <c r="I31" s="685"/>
      <c r="J31" s="680" t="str">
        <f t="shared" ref="J31:J35" si="2">IF(ISNUMBER($I31),IF(AND($I31&gt;=60,$I31&lt;=100),"合格","-"),"-")</f>
        <v>-</v>
      </c>
      <c r="K31" s="706"/>
      <c r="L31" s="681"/>
      <c r="M31" s="682"/>
      <c r="N31" s="683"/>
      <c r="O31" s="679"/>
      <c r="P31" s="679"/>
      <c r="Q31" s="682"/>
      <c r="R31" s="683"/>
      <c r="S31" s="679"/>
      <c r="T31" s="679"/>
      <c r="U31" s="679"/>
      <c r="V31" s="679"/>
      <c r="W31" s="682" t="s">
        <v>160</v>
      </c>
      <c r="X31" s="703"/>
      <c r="Y31" s="679"/>
      <c r="Z31" s="680" t="s">
        <v>160</v>
      </c>
    </row>
    <row r="32" spans="2:26" ht="30.95" customHeight="1">
      <c r="B32" s="1029"/>
      <c r="C32" s="1007"/>
      <c r="D32" s="1007"/>
      <c r="E32" s="679" t="s">
        <v>263</v>
      </c>
      <c r="F32" s="1008" t="s">
        <v>274</v>
      </c>
      <c r="G32" s="1009"/>
      <c r="H32" s="1010"/>
      <c r="I32" s="685"/>
      <c r="J32" s="680" t="str">
        <f t="shared" si="2"/>
        <v>-</v>
      </c>
      <c r="K32" s="706"/>
      <c r="L32" s="681"/>
      <c r="M32" s="682"/>
      <c r="N32" s="683"/>
      <c r="O32" s="679"/>
      <c r="P32" s="679"/>
      <c r="Q32" s="682"/>
      <c r="R32" s="683"/>
      <c r="S32" s="679"/>
      <c r="T32" s="679"/>
      <c r="U32" s="679"/>
      <c r="V32" s="679"/>
      <c r="W32" s="682" t="s">
        <v>160</v>
      </c>
      <c r="X32" s="703"/>
      <c r="Y32" s="679"/>
      <c r="Z32" s="680"/>
    </row>
    <row r="33" spans="2:26" s="698" customFormat="1" ht="26.1" customHeight="1">
      <c r="B33" s="1029"/>
      <c r="C33" s="697" t="s">
        <v>301</v>
      </c>
      <c r="D33" s="1013" t="s">
        <v>279</v>
      </c>
      <c r="E33" s="1014"/>
      <c r="F33" s="1008" t="s">
        <v>302</v>
      </c>
      <c r="G33" s="1009"/>
      <c r="H33" s="1010"/>
      <c r="I33" s="685"/>
      <c r="J33" s="680" t="str">
        <f t="shared" si="2"/>
        <v>-</v>
      </c>
      <c r="K33" s="706"/>
      <c r="L33" s="681"/>
      <c r="M33" s="682" t="s">
        <v>205</v>
      </c>
      <c r="N33" s="683"/>
      <c r="O33" s="679"/>
      <c r="P33" s="679"/>
      <c r="Q33" s="682"/>
      <c r="R33" s="683"/>
      <c r="S33" s="679"/>
      <c r="T33" s="679"/>
      <c r="U33" s="679"/>
      <c r="V33" s="679"/>
      <c r="W33" s="682"/>
      <c r="X33" s="703"/>
      <c r="Y33" s="679"/>
      <c r="Z33" s="680"/>
    </row>
    <row r="34" spans="2:26" ht="26.1" customHeight="1">
      <c r="B34" s="1029"/>
      <c r="C34" s="697" t="s">
        <v>307</v>
      </c>
      <c r="D34" s="1013" t="s">
        <v>279</v>
      </c>
      <c r="E34" s="1014"/>
      <c r="F34" s="1008" t="s">
        <v>308</v>
      </c>
      <c r="G34" s="1009"/>
      <c r="H34" s="1010"/>
      <c r="I34" s="685"/>
      <c r="J34" s="680" t="str">
        <f t="shared" si="2"/>
        <v>-</v>
      </c>
      <c r="K34" s="706"/>
      <c r="L34" s="681"/>
      <c r="M34" s="682" t="s">
        <v>205</v>
      </c>
      <c r="N34" s="683"/>
      <c r="O34" s="679"/>
      <c r="P34" s="679"/>
      <c r="Q34" s="682"/>
      <c r="R34" s="683"/>
      <c r="S34" s="679"/>
      <c r="T34" s="679"/>
      <c r="U34" s="679"/>
      <c r="V34" s="679"/>
      <c r="W34" s="682"/>
      <c r="X34" s="703"/>
      <c r="Y34" s="679"/>
      <c r="Z34" s="680"/>
    </row>
    <row r="35" spans="2:26" ht="26.1" customHeight="1" thickBot="1">
      <c r="B35" s="1030"/>
      <c r="C35" s="661" t="s">
        <v>309</v>
      </c>
      <c r="D35" s="1015" t="s">
        <v>285</v>
      </c>
      <c r="E35" s="1016"/>
      <c r="F35" s="1017" t="s">
        <v>303</v>
      </c>
      <c r="G35" s="1018"/>
      <c r="H35" s="1019"/>
      <c r="I35" s="707"/>
      <c r="J35" s="663" t="str">
        <f t="shared" si="2"/>
        <v>-</v>
      </c>
      <c r="K35" s="708"/>
      <c r="L35" s="658"/>
      <c r="M35" s="659" t="s">
        <v>205</v>
      </c>
      <c r="N35" s="660"/>
      <c r="O35" s="661"/>
      <c r="P35" s="661"/>
      <c r="Q35" s="659"/>
      <c r="R35" s="660"/>
      <c r="S35" s="661"/>
      <c r="T35" s="661"/>
      <c r="U35" s="661"/>
      <c r="V35" s="661"/>
      <c r="W35" s="659"/>
      <c r="X35" s="662"/>
      <c r="Y35" s="661"/>
      <c r="Z35" s="663"/>
    </row>
    <row r="36" spans="2:26" ht="6" customHeight="1"/>
    <row r="37" spans="2:26" ht="12.75" thickBot="1">
      <c r="B37" s="1011" t="s">
        <v>304</v>
      </c>
      <c r="C37" s="1011"/>
      <c r="D37" s="1011"/>
      <c r="E37" s="1011"/>
      <c r="F37" s="1011"/>
      <c r="G37" s="1011"/>
      <c r="H37" s="1011"/>
      <c r="J37" s="699"/>
    </row>
    <row r="38" spans="2:26" ht="35.1" customHeight="1" thickBot="1">
      <c r="B38" s="1012" t="s">
        <v>305</v>
      </c>
      <c r="C38" s="1012"/>
      <c r="D38" s="1012"/>
      <c r="E38" s="1012"/>
      <c r="F38" s="1012"/>
      <c r="G38" s="1012"/>
      <c r="H38" s="1012"/>
      <c r="I38" s="700" t="s">
        <v>306</v>
      </c>
      <c r="J38" s="701" t="str">
        <f>IF(COUNTIF(J4:J35,"合格")&gt;=25,"合格","-")</f>
        <v>-</v>
      </c>
      <c r="L38" s="702"/>
      <c r="M38" s="702"/>
      <c r="N38" s="702"/>
      <c r="O38" s="702"/>
      <c r="P38" s="702"/>
      <c r="Q38" s="702"/>
      <c r="R38" s="702"/>
      <c r="S38" s="702"/>
      <c r="T38" s="702"/>
      <c r="U38" s="702"/>
      <c r="V38" s="702"/>
      <c r="W38" s="702"/>
      <c r="X38" s="702"/>
      <c r="Y38" s="702"/>
      <c r="Z38" s="702"/>
    </row>
    <row r="39" spans="2:26" ht="6" customHeight="1">
      <c r="B39" s="702"/>
      <c r="C39" s="702"/>
      <c r="D39" s="702"/>
      <c r="E39" s="702"/>
      <c r="F39" s="702"/>
      <c r="G39" s="702"/>
      <c r="H39" s="702"/>
      <c r="I39" s="702"/>
      <c r="J39" s="702"/>
      <c r="L39" s="702"/>
      <c r="M39" s="702"/>
      <c r="N39" s="702"/>
      <c r="O39" s="702"/>
      <c r="P39" s="702"/>
      <c r="Q39" s="702"/>
      <c r="R39" s="702"/>
      <c r="S39" s="702"/>
      <c r="T39" s="702"/>
      <c r="U39" s="702"/>
      <c r="V39" s="702"/>
      <c r="W39" s="702"/>
      <c r="X39" s="702"/>
      <c r="Y39" s="702"/>
      <c r="Z39" s="702"/>
    </row>
  </sheetData>
  <mergeCells count="64">
    <mergeCell ref="B5:E5"/>
    <mergeCell ref="G5:H5"/>
    <mergeCell ref="D33:E33"/>
    <mergeCell ref="F33:H33"/>
    <mergeCell ref="B2:J2"/>
    <mergeCell ref="B3:E3"/>
    <mergeCell ref="F3:H3"/>
    <mergeCell ref="B4:E4"/>
    <mergeCell ref="F4:H4"/>
    <mergeCell ref="B7:B9"/>
    <mergeCell ref="C7:C9"/>
    <mergeCell ref="D7:D9"/>
    <mergeCell ref="E7:E9"/>
    <mergeCell ref="F7:H9"/>
    <mergeCell ref="F12:H12"/>
    <mergeCell ref="F13:H13"/>
    <mergeCell ref="L7:Z7"/>
    <mergeCell ref="L8:M8"/>
    <mergeCell ref="N8:Q8"/>
    <mergeCell ref="R8:W8"/>
    <mergeCell ref="X8:Z8"/>
    <mergeCell ref="F14:H14"/>
    <mergeCell ref="F15:H15"/>
    <mergeCell ref="J7:J9"/>
    <mergeCell ref="I7:I9"/>
    <mergeCell ref="F16:H16"/>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C31:C32"/>
    <mergeCell ref="I19:I20"/>
    <mergeCell ref="J19:J20"/>
    <mergeCell ref="F20:H20"/>
    <mergeCell ref="F21:H21"/>
    <mergeCell ref="C22:C30"/>
    <mergeCell ref="D22:D30"/>
    <mergeCell ref="F22:H22"/>
    <mergeCell ref="F23:H23"/>
    <mergeCell ref="F24:H24"/>
    <mergeCell ref="F25:H25"/>
    <mergeCell ref="F28:H28"/>
    <mergeCell ref="F29:H29"/>
    <mergeCell ref="F30:H30"/>
    <mergeCell ref="D31:D32"/>
    <mergeCell ref="F31:H31"/>
    <mergeCell ref="F32:H32"/>
    <mergeCell ref="B37:H37"/>
    <mergeCell ref="B38:H38"/>
    <mergeCell ref="D34:E34"/>
    <mergeCell ref="F34:H34"/>
    <mergeCell ref="D35:E35"/>
    <mergeCell ref="F35:H35"/>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count="4">
    <dataValidation type="list" allowBlank="1" showInputMessage="1" showErrorMessage="1" sqref="I5" xr:uid="{020B52CA-C3E2-46F8-8C90-C8553613D625}">
      <formula1>"　,有,無"</formula1>
    </dataValidation>
    <dataValidation type="list" showInputMessage="1" showErrorMessage="1" sqref="I11:I15 I22:I27" xr:uid="{89AACE92-7882-44EA-8898-934C01DAF914}">
      <formula1>"　,1,2,3"</formula1>
    </dataValidation>
    <dataValidation type="list" allowBlank="1" showInputMessage="1" showErrorMessage="1" sqref="I6" xr:uid="{235D90A8-6190-42A2-A16A-C3271763138E}">
      <formula1>$AC$5:$AE$5</formula1>
    </dataValidation>
    <dataValidation type="list" showInputMessage="1" showErrorMessage="1" sqref="I4" xr:uid="{3F3FA4C9-03A7-443A-9531-9DB370C8FBEF}">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（A）R2本入　R05プログラム入学 41a  </vt:lpstr>
      <vt:lpstr>（A）R07専攻科入学 42a </vt:lpstr>
      <vt:lpstr>R06年度以降（その他の評価一覧）</vt:lpstr>
      <vt:lpstr>'（A）R07専攻科入学 42a '!Print_Area</vt:lpstr>
      <vt:lpstr>'（A）R2本入　R05プログラム入学 41a  '!Print_Area</vt:lpstr>
      <vt:lpstr>'R06年度以降（その他の評価一覧）'!Print_Area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小園 洸志郎_都城</cp:lastModifiedBy>
  <cp:lastPrinted>2025-04-01T04:45:43Z</cp:lastPrinted>
  <dcterms:created xsi:type="dcterms:W3CDTF">2002-04-29T05:28:51Z</dcterms:created>
  <dcterms:modified xsi:type="dcterms:W3CDTF">2025-04-01T04:45:53Z</dcterms:modified>
</cp:coreProperties>
</file>